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autoCompressPictures="0" defaultThemeVersion="124226"/>
  <mc:AlternateContent xmlns:mc="http://schemas.openxmlformats.org/markup-compatibility/2006">
    <mc:Choice Requires="x15">
      <x15ac:absPath xmlns:x15ac="http://schemas.microsoft.com/office/spreadsheetml/2010/11/ac" url="F:\INFORMACIÓN OFICINA\ALEX L\Pliegos\2020\ADECUACIONES PARA INFRAESTRUCTURA TECNOLÓGICA\EVALUACIÓN\"/>
    </mc:Choice>
  </mc:AlternateContent>
  <xr:revisionPtr revIDLastSave="0" documentId="13_ncr:1_{1D5D0787-7FFF-4F71-919E-42B9E294BAC1}" xr6:coauthVersionLast="45" xr6:coauthVersionMax="45" xr10:uidLastSave="{00000000-0000-0000-0000-000000000000}"/>
  <bookViews>
    <workbookView xWindow="-120" yWindow="-120" windowWidth="20730" windowHeight="11160" firstSheet="1" activeTab="3" xr2:uid="{00000000-000D-0000-FFFF-FFFF00000000}"/>
  </bookViews>
  <sheets>
    <sheet name="ACTA DE APERTURA" sheetId="76" r:id="rId1"/>
    <sheet name="VERIFICACIÓN JURÍDICA" sheetId="77" r:id="rId2"/>
    <sheet name="VERIFICACIÓN FINANCIERA" sheetId="78" r:id="rId3"/>
    <sheet name="VERIFICACIÓN TÉCNICA" sheetId="57" r:id="rId4"/>
    <sheet name="VTE" sheetId="33" r:id="rId5"/>
    <sheet name="CALIFICACION" sheetId="60" r:id="rId6"/>
    <sheet name="CORREC. ARITM. GENERAL" sheetId="65" state="hidden" r:id="rId7"/>
    <sheet name="HABILITANTES" sheetId="75" state="hidden"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#REF!</definedName>
    <definedName name="___PP1">#REF!</definedName>
    <definedName name="___PP10">#REF!</definedName>
    <definedName name="___PP11">#REF!</definedName>
    <definedName name="___PP12">#REF!</definedName>
    <definedName name="___PP13">#REF!</definedName>
    <definedName name="___PP14">#REF!</definedName>
    <definedName name="___PP2">#REF!</definedName>
    <definedName name="___PP3">#REF!</definedName>
    <definedName name="___PP4">#REF!</definedName>
    <definedName name="___PP5">#REF!</definedName>
    <definedName name="___PP6">#REF!</definedName>
    <definedName name="___PP7">#REF!</definedName>
    <definedName name="___PP8">#REF!</definedName>
    <definedName name="___PP9">#REF!</definedName>
    <definedName name="__PP1">#REF!</definedName>
    <definedName name="__PP10">#REF!</definedName>
    <definedName name="__PP11">#REF!</definedName>
    <definedName name="__PP12">#REF!</definedName>
    <definedName name="__PP13">#REF!</definedName>
    <definedName name="__PP14">#REF!</definedName>
    <definedName name="__PP2">#REF!</definedName>
    <definedName name="__PP3">#REF!</definedName>
    <definedName name="__PP4">#REF!</definedName>
    <definedName name="__PP5">#REF!</definedName>
    <definedName name="__PP6">#REF!</definedName>
    <definedName name="__PP7">#REF!</definedName>
    <definedName name="__PP8">#REF!</definedName>
    <definedName name="__PP9">#REF!</definedName>
    <definedName name="_MatMult_A" hidden="1">[1]PRESUP.!#REF!</definedName>
    <definedName name="_MatMult_AxB" hidden="1">[1]PRESUP.!#REF!</definedName>
    <definedName name="_MatMult_B" hidden="1">[1]PRESUP.!#REF!</definedName>
    <definedName name="_PP1">#REF!</definedName>
    <definedName name="_PP10">#REF!</definedName>
    <definedName name="_PP11">#REF!</definedName>
    <definedName name="_PP12">#REF!</definedName>
    <definedName name="_PP13">#REF!</definedName>
    <definedName name="_PP14">#REF!</definedName>
    <definedName name="_PP2">#REF!</definedName>
    <definedName name="_PP3">#REF!</definedName>
    <definedName name="_PP4">#REF!</definedName>
    <definedName name="_PP5">#REF!</definedName>
    <definedName name="_PP6">#REF!</definedName>
    <definedName name="_PP7">#REF!</definedName>
    <definedName name="_PP8">#REF!</definedName>
    <definedName name="_PP9">#REF!</definedName>
    <definedName name="A_impresión_IM">#REF!</definedName>
    <definedName name="aas">[2]Insumos!$A$4:$A$1772</definedName>
    <definedName name="ACERO_DE_REFUERZO_60000">'[3]Acero de 60.000psi'!$I$53</definedName>
    <definedName name="ACTA">'[4]ACTA 01 OBRA'!#REF!</definedName>
    <definedName name="ACTIVIDADES">#REF!</definedName>
    <definedName name="Adm">#REF!</definedName>
    <definedName name="ADMI">#REF!</definedName>
    <definedName name="aiu">#REF!</definedName>
    <definedName name="alam">#REF!</definedName>
    <definedName name="AMARRE">'[5]LISTA DE MATERIALES'!$D$11</definedName>
    <definedName name="ANTICIPO">#REF!</definedName>
    <definedName name="aplique">#REF!</definedName>
    <definedName name="_xlnm.Consolidate_Area">#N/A</definedName>
    <definedName name="_xlnm.Print_Area" localSheetId="5">CALIFICACION!$A$1:$I$51</definedName>
    <definedName name="_xlnm.Print_Area" localSheetId="3">'VERIFICACIÓN TÉCNICA'!$A$1:$F$95</definedName>
    <definedName name="_xlnm.Print_Area" localSheetId="4">VTE!$A$1:$M$72</definedName>
    <definedName name="AUI">#REF!</definedName>
    <definedName name="AyudanteHR">[6]F.Prestacional!$E$10</definedName>
    <definedName name="b" hidden="1">[1]PRESUP.!#REF!</definedName>
    <definedName name="base">[7]BaseDatos!$A$2:$F$505</definedName>
    <definedName name="BASICOS">#REF!</definedName>
    <definedName name="BB" hidden="1">[1]PRESUP.!#REF!</definedName>
    <definedName name="BudgetTab">#REF!</definedName>
    <definedName name="BuiltIn_Print_Area">#REF!</definedName>
    <definedName name="BuiltIn_Print_Area___2">#REF!</definedName>
    <definedName name="BuiltIn_Print_Titles">#REF!</definedName>
    <definedName name="C_">#REF!</definedName>
    <definedName name="C_Apus">'[8]1_Preliminares'!$A$26</definedName>
    <definedName name="CAPITULO1">#REF!</definedName>
    <definedName name="CAPITULO10">#REF!</definedName>
    <definedName name="CAPITULO11">#REF!</definedName>
    <definedName name="CAPITULO12">#REF!</definedName>
    <definedName name="CAPITULO13">#REF!</definedName>
    <definedName name="CAPITULO14">#REF!</definedName>
    <definedName name="CAPITULO15">#REF!</definedName>
    <definedName name="CAPITULO16">#REF!</definedName>
    <definedName name="CAPITULO17">#REF!</definedName>
    <definedName name="CAPITULO18">#REF!</definedName>
    <definedName name="CAPITULO19">#REF!</definedName>
    <definedName name="CAPITULO2">#REF!</definedName>
    <definedName name="CAPITULO20">#REF!</definedName>
    <definedName name="CAPITULO21">#REF!</definedName>
    <definedName name="CAPITULO3">#REF!</definedName>
    <definedName name="CAPITULO4">#REF!</definedName>
    <definedName name="CAPITULO5">#REF!</definedName>
    <definedName name="CAPITULO6">#REF!</definedName>
    <definedName name="CAPITULO7">#REF!</definedName>
    <definedName name="CAPITULO8">#REF!</definedName>
    <definedName name="CAPITULO9">#REF!</definedName>
    <definedName name="cc" hidden="1">[1]PRESUP.!#REF!</definedName>
    <definedName name="ccc" hidden="1">[1]PRESUP.!#REF!</definedName>
    <definedName name="CCTO16">#REF!</definedName>
    <definedName name="CCTO17">#REF!</definedName>
    <definedName name="CCTO21">#REF!</definedName>
    <definedName name="CCTON">#REF!</definedName>
    <definedName name="CDCT">[6]PRESUPUESTO!$A$2</definedName>
    <definedName name="CeldCanti">#REF!</definedName>
    <definedName name="CELDVRUNIT1">#REF!</definedName>
    <definedName name="CG">[9]ANALISIS!$F$12</definedName>
    <definedName name="CICLOPEO">#REF!</definedName>
    <definedName name="CIndPresup">#REF!</definedName>
    <definedName name="Ciudades">[10]Insumos!$B$1813:$B$1912</definedName>
    <definedName name="CL">#REF!</definedName>
    <definedName name="CÑ">[9]ANALISIS!$F$12</definedName>
    <definedName name="Codigo">[8]Insumos!$A$4:$A$1772</definedName>
    <definedName name="Codigo_M.Obra">[8]M.Obra!$A$35:$A$43</definedName>
    <definedName name="CONCRETO_2000">'[3]Concreto de 2000 psi'!$I$53</definedName>
    <definedName name="CONJ">#REF!</definedName>
    <definedName name="CONL">#REF!</definedName>
    <definedName name="CONRES">#REF!</definedName>
    <definedName name="CONSTRUCTOR">#REF!</definedName>
    <definedName name="contratista">[9]ANALISIS!$F$45</definedName>
    <definedName name="CONTREC">#REF!</definedName>
    <definedName name="COSTIND">#REF!</definedName>
    <definedName name="CR">#REF!</definedName>
    <definedName name="Cuadrillas">[11]Cuadrillas!$A$11:$I$77</definedName>
    <definedName name="CUÑASJ">#REF!</definedName>
    <definedName name="Descrip_cuadrillas">[11]Cuadrillas!$A$15:$A$77</definedName>
    <definedName name="Descrip_equipos">[11]Equ!$A$15:$A$102</definedName>
    <definedName name="Descrip_transporte">[11]Trans!$A$18:$A$65</definedName>
    <definedName name="Descripción">[11]Mat!$A$11:$A$1041</definedName>
    <definedName name="DescripPpto">#REF!</definedName>
    <definedName name="ELECTRICA">'[12]3.PRESUP. ELECTRICO'!$A$4:$G$212</definedName>
    <definedName name="emergencia" hidden="1">[1]PRESUP.!#REF!</definedName>
    <definedName name="EQUI">[13]EQUIPO!$B$2:$B$36</definedName>
    <definedName name="equipo">[14]Equipo!$A$7:$A$65536</definedName>
    <definedName name="EQUIPO_1">[13]EQUIPO!$B$2:$D$36</definedName>
    <definedName name="EQUIPO_2">[15]Equipo!$A$7:$A$65536</definedName>
    <definedName name="EQUIPOS">[3]Equipo!$A$16:$G$79</definedName>
    <definedName name="ER">#REF!</definedName>
    <definedName name="Export" localSheetId="5" hidden="1">{"'Hoja1'!$A$1:$I$70"}</definedName>
    <definedName name="Export" localSheetId="6" hidden="1">{"'Hoja1'!$A$1:$I$70"}</definedName>
    <definedName name="Export" localSheetId="3" hidden="1">{"'Hoja1'!$A$1:$I$70"}</definedName>
    <definedName name="Export" hidden="1">{"'Hoja1'!$A$1:$I$70"}</definedName>
    <definedName name="FFFFF">'[16]LISTA DE MATERIALES'!$D$11</definedName>
    <definedName name="FinPpto">#REF!</definedName>
    <definedName name="FORMALETA">#REF!</definedName>
    <definedName name="FormLinPresup">#REF!</definedName>
    <definedName name="formula" localSheetId="5">'[17]VERIFICACION TECNICA'!$A$34:$B$37</definedName>
    <definedName name="formula" localSheetId="6">'[18]VERIFICACION TECNICA'!$A$34:$B$37</definedName>
    <definedName name="formula" localSheetId="3">'VERIFICACIÓN TÉCNICA'!$A$64:$B$67</definedName>
    <definedName name="formula">#REF!</definedName>
    <definedName name="GACETA">#REF!</definedName>
    <definedName name="gfr">#REF!</definedName>
    <definedName name="GUADUA">'[5]LISTA DE MATERIALES'!$D$49</definedName>
    <definedName name="HERRMENOR">'[5]LISTA DE MATERIALES'!$D$50</definedName>
    <definedName name="HTML_CodePage" hidden="1">1252</definedName>
    <definedName name="HTML_Control" localSheetId="5" hidden="1">{"'Hoja1'!$A$1:$I$70"}</definedName>
    <definedName name="HTML_Control" localSheetId="6" hidden="1">{"'Hoja1'!$A$1:$I$70"}</definedName>
    <definedName name="HTML_Control" localSheetId="3" hidden="1">{"'Hoja1'!$A$1:$I$70"}</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i" hidden="1">[1]PRESUP.!#REF!</definedName>
    <definedName name="iii" hidden="1">[1]PRESUP.!#REF!</definedName>
    <definedName name="IMPRE">#REF!</definedName>
    <definedName name="Imprev">#REF!</definedName>
    <definedName name="inf">#REF!</definedName>
    <definedName name="INICIA">#REF!</definedName>
    <definedName name="INICIOPPTO">#REF!</definedName>
    <definedName name="Instalacion">#REF!</definedName>
    <definedName name="Insumos">#REF!</definedName>
    <definedName name="INTERVENTOR">#REF!</definedName>
    <definedName name="item">#REF!</definedName>
    <definedName name="IVA">#REF!</definedName>
    <definedName name="IvaSUtl">#REF!</definedName>
    <definedName name="j">#REF!</definedName>
    <definedName name="JU">#REF!</definedName>
    <definedName name="KIU">[8]Presup_Cancha!$J$15:$J$20</definedName>
    <definedName name="l">[19]Insumos!$A$4:$A$1761</definedName>
    <definedName name="L_">#REF!</definedName>
    <definedName name="LineaPresup">#REF!</definedName>
    <definedName name="List_cuadrillas">[11]Salarios!$D$8:$P$8</definedName>
    <definedName name="LISTADOEQUIPOS">[3]Equipo!$A$16:$A$80</definedName>
    <definedName name="LISTADOMATERIALES">[3]Material!$A$11:$A$1009</definedName>
    <definedName name="LISTADOMO">[3]M.Obra!$A$21:$A$50</definedName>
    <definedName name="LISTADOTRANSPORTES">[3]Transp.!$A$16:$A$50</definedName>
    <definedName name="ll">[11]PRESUPUESTO!#REF!</definedName>
    <definedName name="M.O">[8]M.Obra!$B$35:$B$42</definedName>
    <definedName name="MANODEOBRA">[3]M.Obra!$A$21:$I$50</definedName>
    <definedName name="MATER">[13]MATERIAL!$B$3:$B$580</definedName>
    <definedName name="materiales">[14]materiales!$A$7:$A$1317</definedName>
    <definedName name="MATERIALES_2">[15]materiales!$A$7:$A$1317</definedName>
    <definedName name="MI">#REF!,#REF!,#REF!,#REF!,#REF!,#REF!,#REF!</definedName>
    <definedName name="ML">#REF!,#REF!,#REF!,#REF!,#REF!,#REF!,#REF!</definedName>
    <definedName name="MOCERRPOLISOMBRA">'[5]MANO DE OBRA'!$D$9</definedName>
    <definedName name="MOLOCALIZYREP">'[5]MANO DE OBRA'!$D$38</definedName>
    <definedName name="MORTERO">#REF!</definedName>
    <definedName name="MORTERO24">#REF!</definedName>
    <definedName name="NI">#REF!</definedName>
    <definedName name="ninguno">#REF!</definedName>
    <definedName name="NVOCD">[6]INSUMOS!$P$6</definedName>
    <definedName name="OBRA_CIVIL">'[12]2.PRESUPUESTO OBRA CIVIL'!$A$4:$G$224</definedName>
    <definedName name="OficialHR">[6]F.Prestacional!$G$10</definedName>
    <definedName name="otros">[14]otros!$A$6:$A$1235</definedName>
    <definedName name="OTROS_2">[15]otros!$A$6:$A$1235</definedName>
    <definedName name="P0">#REF!</definedName>
    <definedName name="PA">[11]PRESUPUESTO!#REF!</definedName>
    <definedName name="pasamanos">#REF!</definedName>
    <definedName name="PB">[11]PRESUPUESTO!#REF!</definedName>
    <definedName name="PC">[11]PRESUPUESTO!#REF!</definedName>
    <definedName name="PE">[11]PRESUPUESTO!#REF!</definedName>
    <definedName name="PL">[11]PRESUPUESTO!#REF!</definedName>
    <definedName name="PLAZO">#REF!</definedName>
    <definedName name="Plegable">#REF!</definedName>
    <definedName name="po">#REF!</definedName>
    <definedName name="POLISOMBRA">'[5]LISTA DE MATERIALES'!$D$78</definedName>
    <definedName name="PRECIOS">#REF!</definedName>
    <definedName name="PROGRAMA">'[20]Planes Validar'!$B$2:$B$7</definedName>
    <definedName name="PUESTA" hidden="1">[1]PRESUP.!#REF!</definedName>
    <definedName name="PUNTILLA2">'[5]LISTA DE MATERIALES'!$D$82</definedName>
    <definedName name="q">#REF!</definedName>
    <definedName name="q_t_">#REF!</definedName>
    <definedName name="q0">#REF!</definedName>
    <definedName name="R_">#REF!</definedName>
    <definedName name="RCindPresup">#REF!</definedName>
    <definedName name="RECCUN">#REF!</definedName>
    <definedName name="ResEquipo">#REF!</definedName>
    <definedName name="ResMateriales">#REF!</definedName>
    <definedName name="ResMO">#REF!</definedName>
    <definedName name="ResOtros">#REF!</definedName>
    <definedName name="resumenlicit">#REF!</definedName>
    <definedName name="ResUnit_CD">#REF!</definedName>
    <definedName name="rrrr">#REF!</definedName>
    <definedName name="s">#REF!</definedName>
    <definedName name="SA">[11]PRESUPUESTO!#REF!</definedName>
    <definedName name="Salarios">#REF!</definedName>
    <definedName name="SB">[11]PRESUPUESTO!#REF!</definedName>
    <definedName name="SbtPpto">#REF!</definedName>
    <definedName name="SC">[11]PRESUPUESTO!#REF!</definedName>
    <definedName name="SE">[11]PRESUPUESTO!#REF!</definedName>
    <definedName name="SELECCION">[20]Soluciones!$B$7</definedName>
    <definedName name="SG">[9]ANALISIS!#REF!</definedName>
    <definedName name="SL">#REF!</definedName>
    <definedName name="SOLADO">#REF!</definedName>
    <definedName name="SR">#REF!</definedName>
    <definedName name="SUBPRODUCTOS">#REF!</definedName>
    <definedName name="SUBTOTAL">#REF!</definedName>
    <definedName name="SUBTOTALMAT">'[11]2,2,6,1 Pilotes 0,30'!$I$19</definedName>
    <definedName name="sumideros">[9]ANALISIS!#REF!</definedName>
    <definedName name="SUMJ">#REF!</definedName>
    <definedName name="Summary">#REF!</definedName>
    <definedName name="SUNREC">#REF!</definedName>
    <definedName name="t_">#REF!</definedName>
    <definedName name="TA">[11]PRESUPUESTO!#REF!</definedName>
    <definedName name="TB">[11]PRESUPUESTO!#REF!</definedName>
    <definedName name="TC">[11]PRESUPUESTO!#REF!</definedName>
    <definedName name="TE">[11]PRESUPUESTO!#REF!</definedName>
    <definedName name="Títulos">'[21]062'!$A$1:$G$7</definedName>
    <definedName name="_xlnm.Print_Titles" localSheetId="5">CALIFICACION!$A:$B,CALIFICACION!$1:$11</definedName>
    <definedName name="_xlnm.Print_Titles" localSheetId="3">'VERIFICACIÓN TÉCNICA'!$A:$B,'VERIFICACIÓN TÉCNICA'!$1:$11</definedName>
    <definedName name="_xlnm.Print_Titles" localSheetId="4">VTE!$A:$E,VTE!$1:$18</definedName>
    <definedName name="TL">[11]PRESUPUESTO!#REF!</definedName>
    <definedName name="TOT">#REF!</definedName>
    <definedName name="TotalAIU">[6]PRESUPUESTO!$F$26</definedName>
    <definedName name="Transporte">[11]Trans!$A$12:$I$65</definedName>
    <definedName name="TTA">[11]PRESUPUESTO!#REF!</definedName>
    <definedName name="TTB">[11]PRESUPUESTO!#REF!</definedName>
    <definedName name="TTC">[11]PRESUPUESTO!#REF!</definedName>
    <definedName name="TTE">[11]PRESUPUESTO!#REF!</definedName>
    <definedName name="TTL">[11]PRESUPUESTO!#REF!</definedName>
    <definedName name="TtlCD">#REF!</definedName>
    <definedName name="TtlCDCronog">[6]CRONOGRAMA!$G$21</definedName>
    <definedName name="Unidades">#REF!</definedName>
    <definedName name="UNIT">#REF!</definedName>
    <definedName name="UTIL">#REF!</definedName>
    <definedName name="Utilidad">#REF!</definedName>
    <definedName name="VACUMULADO">#REF!</definedName>
    <definedName name="VALOR1">#REF!</definedName>
    <definedName name="VALOR2">#REF!</definedName>
    <definedName name="vcontrato">#REF!</definedName>
    <definedName name="VENCIMIENTO">#REF!</definedName>
    <definedName name="VRTTLPPTO">[6]PRESUPUESTO!$G$28</definedName>
    <definedName name="VRTTLUNDS">#REF!</definedName>
    <definedName name="VrUtilidad">#REF!</definedName>
    <definedName name="W">[22]Mat!$A$11:$A$1041</definedName>
    <definedName name="X">#REF!</definedName>
    <definedName name="XXX">'[16]MANO DE OBRA'!$D$38</definedName>
    <definedName name="Y">#REF!</definedName>
    <definedName name="Y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24" i="60" l="1"/>
  <c r="G24" i="60" l="1"/>
  <c r="C24" i="60"/>
  <c r="K33" i="33" l="1"/>
  <c r="K21" i="33"/>
  <c r="Q229" i="65" l="1"/>
  <c r="S220" i="65"/>
  <c r="R220" i="65"/>
  <c r="S219" i="65"/>
  <c r="R219" i="65"/>
  <c r="S216" i="65"/>
  <c r="R216" i="65"/>
  <c r="S215" i="65"/>
  <c r="R215" i="65"/>
  <c r="S214" i="65"/>
  <c r="R214" i="65"/>
  <c r="S213" i="65"/>
  <c r="R213" i="65"/>
  <c r="S212" i="65"/>
  <c r="R212" i="65"/>
  <c r="S211" i="65"/>
  <c r="R211" i="65"/>
  <c r="S210" i="65"/>
  <c r="R210" i="65"/>
  <c r="S209" i="65"/>
  <c r="R209" i="65"/>
  <c r="S208" i="65"/>
  <c r="R208" i="65"/>
  <c r="S207" i="65"/>
  <c r="R207" i="65"/>
  <c r="S206" i="65"/>
  <c r="R206" i="65"/>
  <c r="S203" i="65"/>
  <c r="R203" i="65"/>
  <c r="S202" i="65"/>
  <c r="R202" i="65"/>
  <c r="S201" i="65"/>
  <c r="R201" i="65"/>
  <c r="S200" i="65"/>
  <c r="R200" i="65"/>
  <c r="S197" i="65"/>
  <c r="R197" i="65"/>
  <c r="S196" i="65"/>
  <c r="R196" i="65"/>
  <c r="S195" i="65"/>
  <c r="R195" i="65"/>
  <c r="S194" i="65"/>
  <c r="R194" i="65"/>
  <c r="S193" i="65"/>
  <c r="R193" i="65"/>
  <c r="S190" i="65"/>
  <c r="R190" i="65"/>
  <c r="S189" i="65"/>
  <c r="R189" i="65"/>
  <c r="S188" i="65"/>
  <c r="R188" i="65"/>
  <c r="S187" i="65"/>
  <c r="R187" i="65"/>
  <c r="S186" i="65"/>
  <c r="R186" i="65"/>
  <c r="S182" i="65"/>
  <c r="R182" i="65"/>
  <c r="S181" i="65"/>
  <c r="R181" i="65"/>
  <c r="S180" i="65"/>
  <c r="R180" i="65"/>
  <c r="S179" i="65"/>
  <c r="R179" i="65"/>
  <c r="S178" i="65"/>
  <c r="R178" i="65"/>
  <c r="S177" i="65"/>
  <c r="R177" i="65"/>
  <c r="S176" i="65"/>
  <c r="R176" i="65"/>
  <c r="S175" i="65"/>
  <c r="R175" i="65"/>
  <c r="S172" i="65"/>
  <c r="R172" i="65"/>
  <c r="S171" i="65"/>
  <c r="R171" i="65"/>
  <c r="S170" i="65"/>
  <c r="R170" i="65"/>
  <c r="S169" i="65"/>
  <c r="R169" i="65"/>
  <c r="S168" i="65"/>
  <c r="R168" i="65"/>
  <c r="S167" i="65"/>
  <c r="R167" i="65"/>
  <c r="S166" i="65"/>
  <c r="R166" i="65"/>
  <c r="S162" i="65"/>
  <c r="R162" i="65"/>
  <c r="S161" i="65"/>
  <c r="R161" i="65"/>
  <c r="S160" i="65"/>
  <c r="R160" i="65"/>
  <c r="S159" i="65"/>
  <c r="R159" i="65"/>
  <c r="S158" i="65"/>
  <c r="R158" i="65"/>
  <c r="S157" i="65"/>
  <c r="R157" i="65"/>
  <c r="S156" i="65"/>
  <c r="R156" i="65"/>
  <c r="S155" i="65"/>
  <c r="R155" i="65"/>
  <c r="S154" i="65"/>
  <c r="R154" i="65"/>
  <c r="S153" i="65"/>
  <c r="R153" i="65"/>
  <c r="S152" i="65"/>
  <c r="R152" i="65"/>
  <c r="S149" i="65"/>
  <c r="R149" i="65"/>
  <c r="S148" i="65"/>
  <c r="R148" i="65"/>
  <c r="S147" i="65"/>
  <c r="R147" i="65"/>
  <c r="S146" i="65"/>
  <c r="R146" i="65"/>
  <c r="S145" i="65"/>
  <c r="R145" i="65"/>
  <c r="S144" i="65"/>
  <c r="R144" i="65"/>
  <c r="S143" i="65"/>
  <c r="R143" i="65"/>
  <c r="S142" i="65"/>
  <c r="R142" i="65"/>
  <c r="S139" i="65"/>
  <c r="R139" i="65"/>
  <c r="S138" i="65"/>
  <c r="R138" i="65"/>
  <c r="S137" i="65"/>
  <c r="R137" i="65"/>
  <c r="S136" i="65"/>
  <c r="R136" i="65"/>
  <c r="S135" i="65"/>
  <c r="R135" i="65"/>
  <c r="S134" i="65"/>
  <c r="R134" i="65"/>
  <c r="S133" i="65"/>
  <c r="R133" i="65"/>
  <c r="S132" i="65"/>
  <c r="R132" i="65"/>
  <c r="S128" i="65"/>
  <c r="R128" i="65"/>
  <c r="S127" i="65"/>
  <c r="R127" i="65"/>
  <c r="S126" i="65"/>
  <c r="R126" i="65"/>
  <c r="S125" i="65"/>
  <c r="R125" i="65"/>
  <c r="S124" i="65"/>
  <c r="R124" i="65"/>
  <c r="S123" i="65"/>
  <c r="R123" i="65"/>
  <c r="S122" i="65"/>
  <c r="R122" i="65"/>
  <c r="S121" i="65"/>
  <c r="R121" i="65"/>
  <c r="S120" i="65"/>
  <c r="R120" i="65"/>
  <c r="S119" i="65"/>
  <c r="R119" i="65"/>
  <c r="S118" i="65"/>
  <c r="R118" i="65"/>
  <c r="S115" i="65"/>
  <c r="R115" i="65"/>
  <c r="S114" i="65"/>
  <c r="R114" i="65"/>
  <c r="S113" i="65"/>
  <c r="R113" i="65"/>
  <c r="S112" i="65"/>
  <c r="R112" i="65"/>
  <c r="S111" i="65"/>
  <c r="R111" i="65"/>
  <c r="S110" i="65"/>
  <c r="R110" i="65"/>
  <c r="S109" i="65"/>
  <c r="R109" i="65"/>
  <c r="S108" i="65"/>
  <c r="R108" i="65"/>
  <c r="S107" i="65"/>
  <c r="R107" i="65"/>
  <c r="S106" i="65"/>
  <c r="R106" i="65"/>
  <c r="S105" i="65"/>
  <c r="R105" i="65"/>
  <c r="S104" i="65"/>
  <c r="R104" i="65"/>
  <c r="S100" i="65"/>
  <c r="R100" i="65"/>
  <c r="S99" i="65"/>
  <c r="R99" i="65"/>
  <c r="S98" i="65"/>
  <c r="R98" i="65"/>
  <c r="S97" i="65"/>
  <c r="R97" i="65"/>
  <c r="S96" i="65"/>
  <c r="R96" i="65"/>
  <c r="S95" i="65"/>
  <c r="R95" i="65"/>
  <c r="S94" i="65"/>
  <c r="R94" i="65"/>
  <c r="S93" i="65"/>
  <c r="R93" i="65"/>
  <c r="S92" i="65"/>
  <c r="R92" i="65"/>
  <c r="S91" i="65"/>
  <c r="R91" i="65"/>
  <c r="S90" i="65"/>
  <c r="R90" i="65"/>
  <c r="S89" i="65"/>
  <c r="R89" i="65"/>
  <c r="S86" i="65"/>
  <c r="R86" i="65"/>
  <c r="S85" i="65"/>
  <c r="R85" i="65"/>
  <c r="S84" i="65"/>
  <c r="R84" i="65"/>
  <c r="S83" i="65"/>
  <c r="R83" i="65"/>
  <c r="S82" i="65"/>
  <c r="R82" i="65"/>
  <c r="S81" i="65"/>
  <c r="R81" i="65"/>
  <c r="S80" i="65"/>
  <c r="R80" i="65"/>
  <c r="S79" i="65"/>
  <c r="R79" i="65"/>
  <c r="S76" i="65"/>
  <c r="R76" i="65"/>
  <c r="S75" i="65"/>
  <c r="R75" i="65"/>
  <c r="S74" i="65"/>
  <c r="R74" i="65"/>
  <c r="S73" i="65"/>
  <c r="R73" i="65"/>
  <c r="S72" i="65"/>
  <c r="R72" i="65"/>
  <c r="S69" i="65"/>
  <c r="R69" i="65"/>
  <c r="S66" i="65"/>
  <c r="R66" i="65"/>
  <c r="S65" i="65"/>
  <c r="R65" i="65"/>
  <c r="S64" i="65"/>
  <c r="R64" i="65"/>
  <c r="S63" i="65"/>
  <c r="R63" i="65"/>
  <c r="S62" i="65"/>
  <c r="R62" i="65"/>
  <c r="S61" i="65"/>
  <c r="R61" i="65"/>
  <c r="S60" i="65"/>
  <c r="R60" i="65"/>
  <c r="S56" i="65"/>
  <c r="R56" i="65"/>
  <c r="S55" i="65"/>
  <c r="R55" i="65"/>
  <c r="S54" i="65"/>
  <c r="R54" i="65"/>
  <c r="S53" i="65"/>
  <c r="R53" i="65"/>
  <c r="S52" i="65"/>
  <c r="R52" i="65"/>
  <c r="S51" i="65"/>
  <c r="R51" i="65"/>
  <c r="S50" i="65"/>
  <c r="R50" i="65"/>
  <c r="S49" i="65"/>
  <c r="R49" i="65"/>
  <c r="S48" i="65"/>
  <c r="R48" i="65"/>
  <c r="S47" i="65"/>
  <c r="R47" i="65"/>
  <c r="S44" i="65"/>
  <c r="R44" i="65"/>
  <c r="S43" i="65"/>
  <c r="R43" i="65"/>
  <c r="S42" i="65"/>
  <c r="R42" i="65"/>
  <c r="S41" i="65"/>
  <c r="R41" i="65"/>
  <c r="S40" i="65"/>
  <c r="R40" i="65"/>
  <c r="S39" i="65"/>
  <c r="R39" i="65"/>
  <c r="S38" i="65"/>
  <c r="R38" i="65"/>
  <c r="S37" i="65"/>
  <c r="R37" i="65"/>
  <c r="S36" i="65"/>
  <c r="R36" i="65"/>
  <c r="S35" i="65"/>
  <c r="R35" i="65"/>
  <c r="S34" i="65"/>
  <c r="R34" i="65"/>
  <c r="S33" i="65"/>
  <c r="R33" i="65"/>
  <c r="S32" i="65"/>
  <c r="R32" i="65"/>
  <c r="S29" i="65"/>
  <c r="R29" i="65"/>
  <c r="S28" i="65"/>
  <c r="R28" i="65"/>
  <c r="S25" i="65"/>
  <c r="R25" i="65"/>
  <c r="S24" i="65"/>
  <c r="R24" i="65"/>
  <c r="S23" i="65"/>
  <c r="R23" i="65"/>
  <c r="S22" i="65"/>
  <c r="R22" i="65"/>
  <c r="S21" i="65"/>
  <c r="R21" i="65"/>
  <c r="S20" i="65"/>
  <c r="R20" i="65"/>
  <c r="S17" i="65"/>
  <c r="R17" i="65"/>
  <c r="S16" i="65"/>
  <c r="R16" i="65"/>
  <c r="S15" i="65"/>
  <c r="R15" i="65"/>
  <c r="S14" i="65"/>
  <c r="R14" i="65"/>
  <c r="S13" i="65"/>
  <c r="R13" i="65"/>
  <c r="S12" i="65"/>
  <c r="R12" i="65"/>
  <c r="S11" i="65"/>
  <c r="R11" i="65"/>
  <c r="S10" i="65"/>
  <c r="R10" i="65"/>
  <c r="S9" i="65"/>
  <c r="R9" i="65"/>
  <c r="R223" i="65" l="1"/>
  <c r="R225" i="65" s="1"/>
  <c r="R227" i="65" s="1"/>
  <c r="R230" i="65" l="1"/>
  <c r="R236" i="65"/>
  <c r="R237" i="65"/>
  <c r="R228" i="65"/>
  <c r="R226" i="65"/>
  <c r="R229" i="65"/>
  <c r="R231" i="65" s="1"/>
  <c r="R241" i="65" s="1"/>
  <c r="R244" i="65" s="1"/>
  <c r="R245" i="65" s="1"/>
  <c r="S245" i="65" s="1"/>
  <c r="A3" i="75" l="1"/>
  <c r="N229" i="65" l="1"/>
  <c r="P220" i="65"/>
  <c r="O220" i="65"/>
  <c r="P219" i="65"/>
  <c r="O219" i="65"/>
  <c r="P216" i="65"/>
  <c r="O216" i="65"/>
  <c r="P215" i="65"/>
  <c r="O215" i="65"/>
  <c r="P214" i="65"/>
  <c r="O214" i="65"/>
  <c r="P213" i="65"/>
  <c r="O213" i="65"/>
  <c r="P212" i="65"/>
  <c r="O212" i="65"/>
  <c r="P211" i="65"/>
  <c r="O211" i="65"/>
  <c r="P210" i="65"/>
  <c r="O210" i="65"/>
  <c r="P209" i="65"/>
  <c r="O209" i="65"/>
  <c r="P208" i="65"/>
  <c r="O208" i="65"/>
  <c r="P207" i="65"/>
  <c r="O207" i="65"/>
  <c r="P206" i="65"/>
  <c r="O206" i="65"/>
  <c r="P203" i="65"/>
  <c r="O203" i="65"/>
  <c r="P202" i="65"/>
  <c r="O202" i="65"/>
  <c r="P201" i="65"/>
  <c r="O201" i="65"/>
  <c r="P200" i="65"/>
  <c r="O200" i="65"/>
  <c r="P197" i="65"/>
  <c r="O197" i="65"/>
  <c r="P196" i="65"/>
  <c r="O196" i="65"/>
  <c r="P195" i="65"/>
  <c r="O195" i="65"/>
  <c r="P194" i="65"/>
  <c r="O194" i="65"/>
  <c r="P193" i="65"/>
  <c r="O193" i="65"/>
  <c r="P190" i="65"/>
  <c r="O190" i="65"/>
  <c r="P189" i="65"/>
  <c r="O189" i="65"/>
  <c r="P188" i="65"/>
  <c r="O188" i="65"/>
  <c r="P187" i="65"/>
  <c r="O187" i="65"/>
  <c r="P186" i="65"/>
  <c r="O186" i="65"/>
  <c r="P182" i="65"/>
  <c r="O182" i="65"/>
  <c r="P181" i="65"/>
  <c r="O181" i="65"/>
  <c r="P180" i="65"/>
  <c r="O180" i="65"/>
  <c r="P179" i="65"/>
  <c r="O179" i="65"/>
  <c r="P178" i="65"/>
  <c r="O178" i="65"/>
  <c r="P177" i="65"/>
  <c r="O177" i="65"/>
  <c r="P176" i="65"/>
  <c r="O176" i="65"/>
  <c r="P175" i="65"/>
  <c r="O175" i="65"/>
  <c r="P172" i="65"/>
  <c r="O172" i="65"/>
  <c r="P171" i="65"/>
  <c r="O171" i="65"/>
  <c r="P170" i="65"/>
  <c r="O170" i="65"/>
  <c r="P169" i="65"/>
  <c r="O169" i="65"/>
  <c r="P168" i="65"/>
  <c r="O168" i="65"/>
  <c r="P167" i="65"/>
  <c r="O167" i="65"/>
  <c r="P166" i="65"/>
  <c r="O166" i="65"/>
  <c r="P162" i="65"/>
  <c r="O162" i="65"/>
  <c r="P161" i="65"/>
  <c r="O161" i="65"/>
  <c r="P160" i="65"/>
  <c r="O160" i="65"/>
  <c r="P159" i="65"/>
  <c r="O159" i="65"/>
  <c r="P158" i="65"/>
  <c r="O158" i="65"/>
  <c r="P157" i="65"/>
  <c r="O157" i="65"/>
  <c r="P156" i="65"/>
  <c r="O156" i="65"/>
  <c r="P155" i="65"/>
  <c r="O155" i="65"/>
  <c r="P154" i="65"/>
  <c r="O154" i="65"/>
  <c r="P153" i="65"/>
  <c r="O153" i="65"/>
  <c r="P152" i="65"/>
  <c r="O152" i="65"/>
  <c r="P149" i="65"/>
  <c r="O149" i="65"/>
  <c r="P148" i="65"/>
  <c r="O148" i="65"/>
  <c r="P147" i="65"/>
  <c r="O147" i="65"/>
  <c r="P146" i="65"/>
  <c r="O146" i="65"/>
  <c r="P145" i="65"/>
  <c r="O145" i="65"/>
  <c r="P144" i="65"/>
  <c r="O144" i="65"/>
  <c r="P143" i="65"/>
  <c r="O143" i="65"/>
  <c r="P142" i="65"/>
  <c r="O142" i="65"/>
  <c r="P139" i="65"/>
  <c r="O139" i="65"/>
  <c r="P138" i="65"/>
  <c r="O138" i="65"/>
  <c r="P137" i="65"/>
  <c r="O137" i="65"/>
  <c r="P136" i="65"/>
  <c r="O136" i="65"/>
  <c r="P135" i="65"/>
  <c r="O135" i="65"/>
  <c r="P134" i="65"/>
  <c r="O134" i="65"/>
  <c r="P133" i="65"/>
  <c r="O133" i="65"/>
  <c r="P132" i="65"/>
  <c r="O132" i="65"/>
  <c r="P128" i="65"/>
  <c r="O128" i="65"/>
  <c r="P127" i="65"/>
  <c r="O127" i="65"/>
  <c r="P126" i="65"/>
  <c r="O126" i="65"/>
  <c r="P125" i="65"/>
  <c r="O125" i="65"/>
  <c r="P124" i="65"/>
  <c r="O124" i="65"/>
  <c r="P123" i="65"/>
  <c r="O123" i="65"/>
  <c r="P122" i="65"/>
  <c r="O122" i="65"/>
  <c r="P121" i="65"/>
  <c r="O121" i="65"/>
  <c r="P120" i="65"/>
  <c r="O120" i="65"/>
  <c r="P119" i="65"/>
  <c r="O119" i="65"/>
  <c r="P118" i="65"/>
  <c r="O118" i="65"/>
  <c r="P115" i="65"/>
  <c r="O115" i="65"/>
  <c r="P114" i="65"/>
  <c r="O114" i="65"/>
  <c r="P113" i="65"/>
  <c r="O113" i="65"/>
  <c r="P112" i="65"/>
  <c r="O112" i="65"/>
  <c r="P111" i="65"/>
  <c r="O111" i="65"/>
  <c r="P110" i="65"/>
  <c r="O110" i="65"/>
  <c r="P109" i="65"/>
  <c r="O109" i="65"/>
  <c r="P108" i="65"/>
  <c r="O108" i="65"/>
  <c r="P107" i="65"/>
  <c r="O107" i="65"/>
  <c r="P106" i="65"/>
  <c r="O106" i="65"/>
  <c r="P105" i="65"/>
  <c r="O105" i="65"/>
  <c r="P104" i="65"/>
  <c r="O104" i="65"/>
  <c r="P100" i="65"/>
  <c r="O100" i="65"/>
  <c r="P99" i="65"/>
  <c r="O99" i="65"/>
  <c r="P98" i="65"/>
  <c r="O98" i="65"/>
  <c r="P97" i="65"/>
  <c r="O97" i="65"/>
  <c r="P96" i="65"/>
  <c r="O96" i="65"/>
  <c r="P95" i="65"/>
  <c r="O95" i="65"/>
  <c r="P94" i="65"/>
  <c r="O94" i="65"/>
  <c r="P93" i="65"/>
  <c r="O93" i="65"/>
  <c r="P92" i="65"/>
  <c r="O92" i="65"/>
  <c r="P91" i="65"/>
  <c r="O91" i="65"/>
  <c r="P90" i="65"/>
  <c r="O90" i="65"/>
  <c r="P89" i="65"/>
  <c r="O89" i="65"/>
  <c r="P86" i="65"/>
  <c r="O86" i="65"/>
  <c r="P85" i="65"/>
  <c r="O85" i="65"/>
  <c r="P84" i="65"/>
  <c r="O84" i="65"/>
  <c r="P83" i="65"/>
  <c r="O83" i="65"/>
  <c r="P82" i="65"/>
  <c r="O82" i="65"/>
  <c r="P81" i="65"/>
  <c r="O81" i="65"/>
  <c r="P80" i="65"/>
  <c r="O80" i="65"/>
  <c r="P79" i="65"/>
  <c r="O79" i="65"/>
  <c r="P76" i="65"/>
  <c r="O76" i="65"/>
  <c r="P75" i="65"/>
  <c r="O75" i="65"/>
  <c r="P74" i="65"/>
  <c r="O74" i="65"/>
  <c r="P73" i="65"/>
  <c r="O73" i="65"/>
  <c r="P72" i="65"/>
  <c r="O72" i="65"/>
  <c r="P69" i="65"/>
  <c r="O69" i="65"/>
  <c r="P66" i="65"/>
  <c r="O66" i="65"/>
  <c r="P65" i="65"/>
  <c r="O65" i="65"/>
  <c r="P64" i="65"/>
  <c r="O64" i="65"/>
  <c r="P63" i="65"/>
  <c r="O63" i="65"/>
  <c r="P62" i="65"/>
  <c r="O62" i="65"/>
  <c r="P61" i="65"/>
  <c r="O61" i="65"/>
  <c r="P60" i="65"/>
  <c r="O60" i="65"/>
  <c r="P56" i="65"/>
  <c r="O56" i="65"/>
  <c r="P55" i="65"/>
  <c r="O55" i="65"/>
  <c r="P54" i="65"/>
  <c r="O54" i="65"/>
  <c r="P53" i="65"/>
  <c r="O53" i="65"/>
  <c r="P52" i="65"/>
  <c r="O52" i="65"/>
  <c r="P51" i="65"/>
  <c r="O51" i="65"/>
  <c r="P50" i="65"/>
  <c r="O50" i="65"/>
  <c r="P49" i="65"/>
  <c r="O49" i="65"/>
  <c r="P48" i="65"/>
  <c r="O48" i="65"/>
  <c r="P47" i="65"/>
  <c r="O47" i="65"/>
  <c r="P44" i="65"/>
  <c r="O44" i="65"/>
  <c r="P43" i="65"/>
  <c r="O43" i="65"/>
  <c r="P42" i="65"/>
  <c r="O42" i="65"/>
  <c r="P41" i="65"/>
  <c r="O41" i="65"/>
  <c r="P40" i="65"/>
  <c r="O40" i="65"/>
  <c r="P39" i="65"/>
  <c r="O39" i="65"/>
  <c r="P38" i="65"/>
  <c r="O38" i="65"/>
  <c r="P37" i="65"/>
  <c r="O37" i="65"/>
  <c r="P36" i="65"/>
  <c r="O36" i="65"/>
  <c r="P35" i="65"/>
  <c r="O35" i="65"/>
  <c r="P34" i="65"/>
  <c r="O34" i="65"/>
  <c r="P33" i="65"/>
  <c r="O33" i="65"/>
  <c r="P32" i="65"/>
  <c r="O32" i="65"/>
  <c r="P29" i="65"/>
  <c r="O29" i="65"/>
  <c r="P28" i="65"/>
  <c r="O28" i="65"/>
  <c r="P25" i="65"/>
  <c r="O25" i="65"/>
  <c r="P24" i="65"/>
  <c r="O24" i="65"/>
  <c r="P23" i="65"/>
  <c r="O23" i="65"/>
  <c r="P22" i="65"/>
  <c r="O22" i="65"/>
  <c r="P21" i="65"/>
  <c r="O21" i="65"/>
  <c r="P20" i="65"/>
  <c r="O20" i="65"/>
  <c r="P17" i="65"/>
  <c r="O17" i="65"/>
  <c r="P16" i="65"/>
  <c r="O16" i="65"/>
  <c r="P15" i="65"/>
  <c r="O15" i="65"/>
  <c r="P14" i="65"/>
  <c r="O14" i="65"/>
  <c r="P13" i="65"/>
  <c r="O13" i="65"/>
  <c r="P12" i="65"/>
  <c r="O12" i="65"/>
  <c r="P11" i="65"/>
  <c r="O11" i="65"/>
  <c r="P10" i="65"/>
  <c r="O10" i="65"/>
  <c r="P9" i="65"/>
  <c r="O9" i="65"/>
  <c r="O223" i="65" l="1"/>
  <c r="O225" i="65" s="1"/>
  <c r="O226" i="65"/>
  <c r="O236" i="65"/>
  <c r="O237" i="65"/>
  <c r="O230" i="65"/>
  <c r="O228" i="65" l="1"/>
  <c r="O227" i="65"/>
  <c r="O229" i="65" l="1"/>
  <c r="O231" i="65" l="1"/>
  <c r="O241" i="65" s="1"/>
  <c r="O244" i="65" l="1"/>
  <c r="O245" i="65" s="1"/>
  <c r="P245" i="65" s="1"/>
  <c r="I10" i="65" l="1"/>
  <c r="I11" i="65"/>
  <c r="I12" i="65"/>
  <c r="I13" i="65"/>
  <c r="I14" i="65"/>
  <c r="I15" i="65"/>
  <c r="I16" i="65"/>
  <c r="I17" i="65"/>
  <c r="I20" i="65"/>
  <c r="I21" i="65"/>
  <c r="I22" i="65"/>
  <c r="I23" i="65"/>
  <c r="I24" i="65"/>
  <c r="I25" i="65"/>
  <c r="I28" i="65"/>
  <c r="I29" i="65"/>
  <c r="I32" i="65"/>
  <c r="I33" i="65"/>
  <c r="I34" i="65"/>
  <c r="I35" i="65"/>
  <c r="I36" i="65"/>
  <c r="I37" i="65"/>
  <c r="I38" i="65"/>
  <c r="I39" i="65"/>
  <c r="I40" i="65"/>
  <c r="I41" i="65"/>
  <c r="I42" i="65"/>
  <c r="I43" i="65"/>
  <c r="I44" i="65"/>
  <c r="I47" i="65"/>
  <c r="I48" i="65"/>
  <c r="I49" i="65"/>
  <c r="I50" i="65"/>
  <c r="I51" i="65"/>
  <c r="I52" i="65"/>
  <c r="I53" i="65"/>
  <c r="I54" i="65"/>
  <c r="I55" i="65"/>
  <c r="I56" i="65"/>
  <c r="I60" i="65"/>
  <c r="I61" i="65"/>
  <c r="I62" i="65"/>
  <c r="I63" i="65"/>
  <c r="I64" i="65"/>
  <c r="I65" i="65"/>
  <c r="I66" i="65"/>
  <c r="I69" i="65"/>
  <c r="I72" i="65"/>
  <c r="I73" i="65"/>
  <c r="I74" i="65"/>
  <c r="I75" i="65"/>
  <c r="I76" i="65"/>
  <c r="I79" i="65"/>
  <c r="I80" i="65"/>
  <c r="I81" i="65"/>
  <c r="I82" i="65"/>
  <c r="I83" i="65"/>
  <c r="I84" i="65"/>
  <c r="I85" i="65"/>
  <c r="I86" i="65"/>
  <c r="I89" i="65"/>
  <c r="I90" i="65"/>
  <c r="I91" i="65"/>
  <c r="I92" i="65"/>
  <c r="I93" i="65"/>
  <c r="I94" i="65"/>
  <c r="I95" i="65"/>
  <c r="I96" i="65"/>
  <c r="I97" i="65"/>
  <c r="I98" i="65"/>
  <c r="I99" i="65"/>
  <c r="I100" i="65"/>
  <c r="I104" i="65"/>
  <c r="I105" i="65"/>
  <c r="I106" i="65"/>
  <c r="I107" i="65"/>
  <c r="I108" i="65"/>
  <c r="I109" i="65"/>
  <c r="I110" i="65"/>
  <c r="I111" i="65"/>
  <c r="I112" i="65"/>
  <c r="I113" i="65"/>
  <c r="I114" i="65"/>
  <c r="I115" i="65"/>
  <c r="I118" i="65"/>
  <c r="I119" i="65"/>
  <c r="I120" i="65"/>
  <c r="I121" i="65"/>
  <c r="I122" i="65"/>
  <c r="I123" i="65"/>
  <c r="I124" i="65"/>
  <c r="I125" i="65"/>
  <c r="I126" i="65"/>
  <c r="I127" i="65"/>
  <c r="I128" i="65"/>
  <c r="I132" i="65"/>
  <c r="I133" i="65"/>
  <c r="I134" i="65"/>
  <c r="I135" i="65"/>
  <c r="I136" i="65"/>
  <c r="I137" i="65"/>
  <c r="I138" i="65"/>
  <c r="I139" i="65"/>
  <c r="I142" i="65"/>
  <c r="I143" i="65"/>
  <c r="I144" i="65"/>
  <c r="I145" i="65"/>
  <c r="I146" i="65"/>
  <c r="I147" i="65"/>
  <c r="I148" i="65"/>
  <c r="I149" i="65"/>
  <c r="I152" i="65"/>
  <c r="I153" i="65"/>
  <c r="I154" i="65"/>
  <c r="I155" i="65"/>
  <c r="I156" i="65"/>
  <c r="I157" i="65"/>
  <c r="I158" i="65"/>
  <c r="I159" i="65"/>
  <c r="I160" i="65"/>
  <c r="I161" i="65"/>
  <c r="I162" i="65"/>
  <c r="I166" i="65"/>
  <c r="I167" i="65"/>
  <c r="I168" i="65"/>
  <c r="I169" i="65"/>
  <c r="I170" i="65"/>
  <c r="I171" i="65"/>
  <c r="I172" i="65"/>
  <c r="I175" i="65"/>
  <c r="I176" i="65"/>
  <c r="I177" i="65"/>
  <c r="I178" i="65"/>
  <c r="I179" i="65"/>
  <c r="I180" i="65"/>
  <c r="I181" i="65"/>
  <c r="I182" i="65"/>
  <c r="I186" i="65"/>
  <c r="I187" i="65"/>
  <c r="I188" i="65"/>
  <c r="I189" i="65"/>
  <c r="I190" i="65"/>
  <c r="I193" i="65"/>
  <c r="I194" i="65"/>
  <c r="I195" i="65"/>
  <c r="I196" i="65"/>
  <c r="I197" i="65"/>
  <c r="I200" i="65"/>
  <c r="I201" i="65"/>
  <c r="I202" i="65"/>
  <c r="I203" i="65"/>
  <c r="I206" i="65"/>
  <c r="I207" i="65"/>
  <c r="I208" i="65"/>
  <c r="I209" i="65"/>
  <c r="I210" i="65"/>
  <c r="I211" i="65"/>
  <c r="I212" i="65"/>
  <c r="I213" i="65"/>
  <c r="I214" i="65"/>
  <c r="I215" i="65"/>
  <c r="I216" i="65"/>
  <c r="I219" i="65"/>
  <c r="I220" i="65"/>
  <c r="H3" i="65"/>
  <c r="H229" i="65"/>
  <c r="G16" i="33" l="1"/>
  <c r="G6" i="33" l="1"/>
  <c r="K17" i="33" l="1"/>
  <c r="D15" i="33"/>
  <c r="K53" i="33" l="1"/>
  <c r="G53" i="33"/>
  <c r="K41" i="33"/>
  <c r="G41" i="33"/>
  <c r="K29" i="33"/>
  <c r="K15" i="33" s="1"/>
  <c r="L15" i="33" s="1"/>
  <c r="G29" i="33"/>
  <c r="G15" i="33" s="1"/>
  <c r="H15" i="33" s="1"/>
  <c r="G5" i="33" l="1"/>
  <c r="K16" i="33"/>
  <c r="K13" i="33" l="1"/>
  <c r="K6" i="33"/>
  <c r="K7" i="33"/>
  <c r="K5" i="33"/>
  <c r="G17" i="33"/>
  <c r="G7" i="33"/>
  <c r="H13" i="33"/>
  <c r="G13" i="33" l="1"/>
  <c r="L13" i="33" l="1"/>
  <c r="A5" i="60" l="1"/>
  <c r="A4" i="60"/>
  <c r="B73" i="57"/>
  <c r="B74" i="57" s="1"/>
  <c r="L53" i="33" l="1"/>
  <c r="H29" i="33" l="1"/>
  <c r="D54" i="57"/>
  <c r="B67" i="57" l="1"/>
  <c r="B65" i="57"/>
  <c r="H41" i="33"/>
  <c r="L41" i="33" l="1"/>
  <c r="L29" i="33"/>
  <c r="A3" i="65"/>
  <c r="K229" i="65" l="1"/>
  <c r="L11" i="65" l="1"/>
  <c r="M11" i="65"/>
  <c r="L12" i="65"/>
  <c r="M12" i="65"/>
  <c r="L13" i="65"/>
  <c r="M13" i="65"/>
  <c r="L14" i="65"/>
  <c r="M14" i="65"/>
  <c r="L15" i="65"/>
  <c r="M15" i="65"/>
  <c r="L16" i="65"/>
  <c r="M16" i="65"/>
  <c r="L17" i="65"/>
  <c r="M17" i="65"/>
  <c r="L20" i="65"/>
  <c r="M20" i="65"/>
  <c r="L21" i="65"/>
  <c r="M21" i="65"/>
  <c r="L22" i="65"/>
  <c r="M22" i="65"/>
  <c r="L23" i="65"/>
  <c r="M23" i="65"/>
  <c r="L24" i="65"/>
  <c r="M24" i="65"/>
  <c r="L25" i="65"/>
  <c r="M25" i="65"/>
  <c r="L28" i="65"/>
  <c r="M28" i="65"/>
  <c r="L29" i="65"/>
  <c r="M29" i="65"/>
  <c r="L32" i="65"/>
  <c r="M32" i="65"/>
  <c r="L33" i="65"/>
  <c r="M33" i="65"/>
  <c r="L34" i="65"/>
  <c r="M34" i="65"/>
  <c r="L35" i="65"/>
  <c r="M35" i="65"/>
  <c r="L36" i="65"/>
  <c r="M36" i="65"/>
  <c r="L37" i="65"/>
  <c r="M37" i="65"/>
  <c r="L38" i="65"/>
  <c r="M38" i="65"/>
  <c r="L39" i="65"/>
  <c r="M39" i="65"/>
  <c r="L40" i="65"/>
  <c r="M40" i="65"/>
  <c r="L41" i="65"/>
  <c r="M41" i="65"/>
  <c r="L42" i="65"/>
  <c r="M42" i="65"/>
  <c r="L43" i="65"/>
  <c r="M43" i="65"/>
  <c r="L44" i="65"/>
  <c r="M44" i="65"/>
  <c r="L47" i="65"/>
  <c r="M47" i="65"/>
  <c r="L48" i="65"/>
  <c r="M48" i="65"/>
  <c r="L49" i="65"/>
  <c r="M49" i="65"/>
  <c r="L50" i="65"/>
  <c r="M50" i="65"/>
  <c r="L51" i="65"/>
  <c r="M51" i="65"/>
  <c r="L52" i="65"/>
  <c r="M52" i="65"/>
  <c r="L53" i="65"/>
  <c r="M53" i="65"/>
  <c r="L54" i="65"/>
  <c r="M54" i="65"/>
  <c r="L55" i="65"/>
  <c r="M55" i="65"/>
  <c r="L56" i="65"/>
  <c r="M56" i="65"/>
  <c r="L60" i="65"/>
  <c r="M60" i="65"/>
  <c r="L61" i="65"/>
  <c r="M61" i="65"/>
  <c r="L62" i="65"/>
  <c r="M62" i="65"/>
  <c r="L63" i="65"/>
  <c r="M63" i="65"/>
  <c r="L64" i="65"/>
  <c r="M64" i="65"/>
  <c r="L65" i="65"/>
  <c r="M65" i="65"/>
  <c r="L66" i="65"/>
  <c r="M66" i="65"/>
  <c r="L69" i="65"/>
  <c r="M69" i="65"/>
  <c r="L72" i="65"/>
  <c r="M72" i="65"/>
  <c r="L73" i="65"/>
  <c r="M73" i="65"/>
  <c r="L74" i="65"/>
  <c r="M74" i="65"/>
  <c r="L75" i="65"/>
  <c r="M75" i="65"/>
  <c r="L76" i="65"/>
  <c r="M76" i="65"/>
  <c r="L79" i="65"/>
  <c r="M79" i="65"/>
  <c r="L80" i="65"/>
  <c r="M80" i="65"/>
  <c r="L81" i="65"/>
  <c r="M81" i="65"/>
  <c r="L82" i="65"/>
  <c r="M82" i="65"/>
  <c r="L83" i="65"/>
  <c r="M83" i="65"/>
  <c r="L84" i="65"/>
  <c r="M84" i="65"/>
  <c r="L85" i="65"/>
  <c r="M85" i="65"/>
  <c r="L86" i="65"/>
  <c r="M86" i="65"/>
  <c r="L89" i="65"/>
  <c r="M89" i="65"/>
  <c r="L90" i="65"/>
  <c r="M90" i="65"/>
  <c r="L91" i="65"/>
  <c r="M91" i="65"/>
  <c r="L92" i="65"/>
  <c r="M92" i="65"/>
  <c r="L93" i="65"/>
  <c r="M93" i="65"/>
  <c r="L94" i="65"/>
  <c r="M94" i="65"/>
  <c r="L95" i="65"/>
  <c r="M95" i="65"/>
  <c r="L96" i="65"/>
  <c r="M96" i="65"/>
  <c r="L97" i="65"/>
  <c r="M97" i="65"/>
  <c r="L98" i="65"/>
  <c r="M98" i="65"/>
  <c r="L99" i="65"/>
  <c r="M99" i="65"/>
  <c r="L100" i="65"/>
  <c r="M100" i="65"/>
  <c r="L104" i="65"/>
  <c r="M104" i="65"/>
  <c r="L105" i="65"/>
  <c r="M105" i="65"/>
  <c r="L106" i="65"/>
  <c r="M106" i="65"/>
  <c r="L107" i="65"/>
  <c r="M107" i="65"/>
  <c r="L108" i="65"/>
  <c r="M108" i="65"/>
  <c r="L109" i="65"/>
  <c r="M109" i="65"/>
  <c r="L110" i="65"/>
  <c r="M110" i="65"/>
  <c r="L111" i="65"/>
  <c r="M111" i="65"/>
  <c r="L112" i="65"/>
  <c r="M112" i="65"/>
  <c r="L113" i="65"/>
  <c r="M113" i="65"/>
  <c r="L114" i="65"/>
  <c r="M114" i="65"/>
  <c r="L115" i="65"/>
  <c r="M115" i="65"/>
  <c r="L118" i="65"/>
  <c r="M118" i="65"/>
  <c r="L119" i="65"/>
  <c r="M119" i="65"/>
  <c r="L120" i="65"/>
  <c r="M120" i="65"/>
  <c r="L121" i="65"/>
  <c r="M121" i="65"/>
  <c r="L122" i="65"/>
  <c r="M122" i="65"/>
  <c r="L123" i="65"/>
  <c r="M123" i="65"/>
  <c r="L124" i="65"/>
  <c r="M124" i="65"/>
  <c r="L125" i="65"/>
  <c r="M125" i="65"/>
  <c r="L126" i="65"/>
  <c r="M126" i="65"/>
  <c r="L127" i="65"/>
  <c r="M127" i="65"/>
  <c r="L128" i="65"/>
  <c r="M128" i="65"/>
  <c r="L132" i="65"/>
  <c r="M132" i="65"/>
  <c r="L133" i="65"/>
  <c r="M133" i="65"/>
  <c r="L134" i="65"/>
  <c r="M134" i="65"/>
  <c r="L135" i="65"/>
  <c r="M135" i="65"/>
  <c r="L136" i="65"/>
  <c r="M136" i="65"/>
  <c r="L137" i="65"/>
  <c r="M137" i="65"/>
  <c r="L138" i="65"/>
  <c r="M138" i="65"/>
  <c r="L139" i="65"/>
  <c r="M139" i="65"/>
  <c r="L142" i="65"/>
  <c r="M142" i="65"/>
  <c r="L143" i="65"/>
  <c r="M143" i="65"/>
  <c r="L144" i="65"/>
  <c r="M144" i="65"/>
  <c r="L145" i="65"/>
  <c r="M145" i="65"/>
  <c r="L146" i="65"/>
  <c r="M146" i="65"/>
  <c r="L147" i="65"/>
  <c r="M147" i="65"/>
  <c r="L148" i="65"/>
  <c r="M148" i="65"/>
  <c r="L149" i="65"/>
  <c r="M149" i="65"/>
  <c r="L152" i="65"/>
  <c r="M152" i="65"/>
  <c r="L153" i="65"/>
  <c r="M153" i="65"/>
  <c r="L154" i="65"/>
  <c r="M154" i="65"/>
  <c r="L155" i="65"/>
  <c r="M155" i="65"/>
  <c r="L156" i="65"/>
  <c r="M156" i="65"/>
  <c r="L157" i="65"/>
  <c r="M157" i="65"/>
  <c r="L158" i="65"/>
  <c r="M158" i="65"/>
  <c r="L159" i="65"/>
  <c r="M159" i="65"/>
  <c r="L160" i="65"/>
  <c r="M160" i="65"/>
  <c r="L161" i="65"/>
  <c r="M161" i="65"/>
  <c r="L162" i="65"/>
  <c r="M162" i="65"/>
  <c r="L166" i="65"/>
  <c r="M166" i="65"/>
  <c r="L167" i="65"/>
  <c r="M167" i="65"/>
  <c r="L168" i="65"/>
  <c r="M168" i="65"/>
  <c r="L169" i="65"/>
  <c r="M169" i="65"/>
  <c r="L170" i="65"/>
  <c r="M170" i="65"/>
  <c r="L171" i="65"/>
  <c r="M171" i="65"/>
  <c r="L172" i="65"/>
  <c r="M172" i="65"/>
  <c r="L175" i="65"/>
  <c r="M175" i="65"/>
  <c r="L176" i="65"/>
  <c r="M176" i="65"/>
  <c r="L177" i="65"/>
  <c r="M177" i="65"/>
  <c r="L178" i="65"/>
  <c r="M178" i="65"/>
  <c r="L179" i="65"/>
  <c r="M179" i="65"/>
  <c r="L180" i="65"/>
  <c r="M180" i="65"/>
  <c r="L181" i="65"/>
  <c r="M181" i="65"/>
  <c r="L182" i="65"/>
  <c r="M182" i="65"/>
  <c r="L186" i="65"/>
  <c r="M186" i="65"/>
  <c r="L187" i="65"/>
  <c r="M187" i="65"/>
  <c r="L188" i="65"/>
  <c r="M188" i="65"/>
  <c r="L189" i="65"/>
  <c r="M189" i="65"/>
  <c r="L190" i="65"/>
  <c r="M190" i="65"/>
  <c r="L193" i="65"/>
  <c r="M193" i="65"/>
  <c r="L194" i="65"/>
  <c r="M194" i="65"/>
  <c r="L195" i="65"/>
  <c r="M195" i="65"/>
  <c r="L196" i="65"/>
  <c r="M196" i="65"/>
  <c r="L197" i="65"/>
  <c r="M197" i="65"/>
  <c r="L200" i="65"/>
  <c r="M200" i="65"/>
  <c r="L201" i="65"/>
  <c r="M201" i="65"/>
  <c r="L202" i="65"/>
  <c r="M202" i="65"/>
  <c r="L203" i="65"/>
  <c r="M203" i="65"/>
  <c r="L206" i="65"/>
  <c r="M206" i="65"/>
  <c r="L207" i="65"/>
  <c r="M207" i="65"/>
  <c r="L208" i="65"/>
  <c r="M208" i="65"/>
  <c r="L209" i="65"/>
  <c r="M209" i="65"/>
  <c r="L210" i="65"/>
  <c r="M210" i="65"/>
  <c r="L211" i="65"/>
  <c r="M211" i="65"/>
  <c r="L212" i="65"/>
  <c r="M212" i="65"/>
  <c r="L213" i="65"/>
  <c r="M213" i="65"/>
  <c r="L214" i="65"/>
  <c r="M214" i="65"/>
  <c r="L215" i="65"/>
  <c r="M215" i="65"/>
  <c r="L216" i="65"/>
  <c r="M216" i="65"/>
  <c r="L219" i="65"/>
  <c r="M219" i="65"/>
  <c r="L220" i="65"/>
  <c r="M220" i="65"/>
  <c r="J11" i="65"/>
  <c r="J12" i="65"/>
  <c r="J13" i="65"/>
  <c r="J14" i="65"/>
  <c r="J15" i="65"/>
  <c r="J16" i="65"/>
  <c r="J17" i="65"/>
  <c r="J20" i="65"/>
  <c r="J21" i="65"/>
  <c r="J22" i="65"/>
  <c r="J23" i="65"/>
  <c r="J24" i="65"/>
  <c r="J25" i="65"/>
  <c r="J28" i="65"/>
  <c r="J29" i="65"/>
  <c r="J32" i="65"/>
  <c r="J33" i="65"/>
  <c r="J34" i="65"/>
  <c r="J35" i="65"/>
  <c r="J36" i="65"/>
  <c r="J37" i="65"/>
  <c r="J38" i="65"/>
  <c r="J39" i="65"/>
  <c r="J40" i="65"/>
  <c r="J41" i="65"/>
  <c r="J42" i="65"/>
  <c r="J43" i="65"/>
  <c r="J44" i="65"/>
  <c r="J47" i="65"/>
  <c r="J48" i="65"/>
  <c r="J49" i="65"/>
  <c r="J50" i="65"/>
  <c r="J51" i="65"/>
  <c r="J52" i="65"/>
  <c r="J53" i="65"/>
  <c r="J54" i="65"/>
  <c r="J55" i="65"/>
  <c r="J56" i="65"/>
  <c r="J60" i="65"/>
  <c r="J61" i="65"/>
  <c r="J62" i="65"/>
  <c r="J63" i="65"/>
  <c r="J64" i="65"/>
  <c r="J65" i="65"/>
  <c r="J66" i="65"/>
  <c r="J69" i="65"/>
  <c r="J72" i="65"/>
  <c r="J73" i="65"/>
  <c r="J74" i="65"/>
  <c r="J75" i="65"/>
  <c r="J76" i="65"/>
  <c r="J79" i="65"/>
  <c r="J80" i="65"/>
  <c r="J81" i="65"/>
  <c r="J82" i="65"/>
  <c r="J83" i="65"/>
  <c r="J84" i="65"/>
  <c r="J85" i="65"/>
  <c r="J86" i="65"/>
  <c r="J89" i="65"/>
  <c r="J90" i="65"/>
  <c r="J91" i="65"/>
  <c r="J92" i="65"/>
  <c r="J93" i="65"/>
  <c r="J94" i="65"/>
  <c r="J95" i="65"/>
  <c r="J96" i="65"/>
  <c r="J97" i="65"/>
  <c r="J98" i="65"/>
  <c r="J99" i="65"/>
  <c r="J100" i="65"/>
  <c r="J104" i="65"/>
  <c r="J105" i="65"/>
  <c r="J106" i="65"/>
  <c r="J107" i="65"/>
  <c r="J108" i="65"/>
  <c r="J109" i="65"/>
  <c r="J110" i="65"/>
  <c r="J111" i="65"/>
  <c r="J112" i="65"/>
  <c r="J113" i="65"/>
  <c r="J114" i="65"/>
  <c r="J115" i="65"/>
  <c r="J118" i="65"/>
  <c r="J119" i="65"/>
  <c r="J120" i="65"/>
  <c r="J121" i="65"/>
  <c r="J122" i="65"/>
  <c r="J123" i="65"/>
  <c r="J124" i="65"/>
  <c r="J125" i="65"/>
  <c r="J126" i="65"/>
  <c r="J127" i="65"/>
  <c r="J128" i="65"/>
  <c r="J132" i="65"/>
  <c r="J133" i="65"/>
  <c r="J134" i="65"/>
  <c r="J135" i="65"/>
  <c r="J136" i="65"/>
  <c r="J137" i="65"/>
  <c r="J138" i="65"/>
  <c r="J139" i="65"/>
  <c r="J142" i="65"/>
  <c r="J143" i="65"/>
  <c r="J144" i="65"/>
  <c r="J145" i="65"/>
  <c r="J146" i="65"/>
  <c r="J147" i="65"/>
  <c r="J148" i="65"/>
  <c r="J149" i="65"/>
  <c r="J152" i="65"/>
  <c r="J153" i="65"/>
  <c r="J154" i="65"/>
  <c r="J155" i="65"/>
  <c r="J156" i="65"/>
  <c r="J157" i="65"/>
  <c r="J158" i="65"/>
  <c r="J159" i="65"/>
  <c r="J160" i="65"/>
  <c r="J161" i="65"/>
  <c r="J162" i="65"/>
  <c r="J166" i="65"/>
  <c r="J167" i="65"/>
  <c r="J168" i="65"/>
  <c r="J169" i="65"/>
  <c r="J170" i="65"/>
  <c r="J171" i="65"/>
  <c r="J172" i="65"/>
  <c r="J175" i="65"/>
  <c r="J176" i="65"/>
  <c r="J177" i="65"/>
  <c r="J178" i="65"/>
  <c r="J179" i="65"/>
  <c r="J180" i="65"/>
  <c r="J181" i="65"/>
  <c r="J182" i="65"/>
  <c r="J186" i="65"/>
  <c r="J187" i="65"/>
  <c r="J188" i="65"/>
  <c r="J189" i="65"/>
  <c r="J190" i="65"/>
  <c r="J193" i="65"/>
  <c r="J194" i="65"/>
  <c r="J195" i="65"/>
  <c r="J196" i="65"/>
  <c r="J197" i="65"/>
  <c r="J200" i="65"/>
  <c r="J201" i="65"/>
  <c r="J202" i="65"/>
  <c r="J203" i="65"/>
  <c r="J206" i="65"/>
  <c r="J207" i="65"/>
  <c r="J208" i="65"/>
  <c r="J209" i="65"/>
  <c r="J210" i="65"/>
  <c r="J211" i="65"/>
  <c r="J212" i="65"/>
  <c r="J213" i="65"/>
  <c r="J214" i="65"/>
  <c r="J215" i="65"/>
  <c r="J216" i="65"/>
  <c r="J219" i="65"/>
  <c r="J220" i="65"/>
  <c r="G10" i="65" l="1"/>
  <c r="G11" i="65"/>
  <c r="G12" i="65"/>
  <c r="G13" i="65"/>
  <c r="G14" i="65"/>
  <c r="G15" i="65"/>
  <c r="G16" i="65"/>
  <c r="G17" i="65"/>
  <c r="G20" i="65"/>
  <c r="G21" i="65"/>
  <c r="G22" i="65"/>
  <c r="G23" i="65"/>
  <c r="G24" i="65"/>
  <c r="G25" i="65"/>
  <c r="G28" i="65"/>
  <c r="G29" i="65"/>
  <c r="G32" i="65"/>
  <c r="G33" i="65"/>
  <c r="G34" i="65"/>
  <c r="G35" i="65"/>
  <c r="G36" i="65"/>
  <c r="G37" i="65"/>
  <c r="G38" i="65"/>
  <c r="G39" i="65"/>
  <c r="G40" i="65"/>
  <c r="G41" i="65"/>
  <c r="G42" i="65"/>
  <c r="G43" i="65"/>
  <c r="G44" i="65"/>
  <c r="G47" i="65"/>
  <c r="G48" i="65"/>
  <c r="G49" i="65"/>
  <c r="G50" i="65"/>
  <c r="G51" i="65"/>
  <c r="G52" i="65"/>
  <c r="G53" i="65"/>
  <c r="G54" i="65"/>
  <c r="G55" i="65"/>
  <c r="G56" i="65"/>
  <c r="G60" i="65"/>
  <c r="G61" i="65"/>
  <c r="G62" i="65"/>
  <c r="G63" i="65"/>
  <c r="G64" i="65"/>
  <c r="G65" i="65"/>
  <c r="G66" i="65"/>
  <c r="G69" i="65"/>
  <c r="G72" i="65"/>
  <c r="G73" i="65"/>
  <c r="G74" i="65"/>
  <c r="G75" i="65"/>
  <c r="G76" i="65"/>
  <c r="G79" i="65"/>
  <c r="G80" i="65"/>
  <c r="G81" i="65"/>
  <c r="G82" i="65"/>
  <c r="G83" i="65"/>
  <c r="G84" i="65"/>
  <c r="G85" i="65"/>
  <c r="G86" i="65"/>
  <c r="G89" i="65"/>
  <c r="G90" i="65"/>
  <c r="G91" i="65"/>
  <c r="G92" i="65"/>
  <c r="G93" i="65"/>
  <c r="G94" i="65"/>
  <c r="G95" i="65"/>
  <c r="G96" i="65"/>
  <c r="G97" i="65"/>
  <c r="G98" i="65"/>
  <c r="G99" i="65"/>
  <c r="G100" i="65"/>
  <c r="G104" i="65"/>
  <c r="G105" i="65"/>
  <c r="G106" i="65"/>
  <c r="G107" i="65"/>
  <c r="G108" i="65"/>
  <c r="G109" i="65"/>
  <c r="G110" i="65"/>
  <c r="G111" i="65"/>
  <c r="G112" i="65"/>
  <c r="G113" i="65"/>
  <c r="G114" i="65"/>
  <c r="G115" i="65"/>
  <c r="G118" i="65"/>
  <c r="G119" i="65"/>
  <c r="G120" i="65"/>
  <c r="G121" i="65"/>
  <c r="G122" i="65"/>
  <c r="G123" i="65"/>
  <c r="G124" i="65"/>
  <c r="G125" i="65"/>
  <c r="G126" i="65"/>
  <c r="G127" i="65"/>
  <c r="G128" i="65"/>
  <c r="G132" i="65"/>
  <c r="G133" i="65"/>
  <c r="G134" i="65"/>
  <c r="G135" i="65"/>
  <c r="G136" i="65"/>
  <c r="G137" i="65"/>
  <c r="G138" i="65"/>
  <c r="G139" i="65"/>
  <c r="G142" i="65"/>
  <c r="G143" i="65"/>
  <c r="G144" i="65"/>
  <c r="G145" i="65"/>
  <c r="G146" i="65"/>
  <c r="G147" i="65"/>
  <c r="G148" i="65"/>
  <c r="G149" i="65"/>
  <c r="G152" i="65"/>
  <c r="G153" i="65"/>
  <c r="G154" i="65"/>
  <c r="G155" i="65"/>
  <c r="G156" i="65"/>
  <c r="G157" i="65"/>
  <c r="G158" i="65"/>
  <c r="G159" i="65"/>
  <c r="G160" i="65"/>
  <c r="G161" i="65"/>
  <c r="G162" i="65"/>
  <c r="G166" i="65"/>
  <c r="G167" i="65"/>
  <c r="G168" i="65"/>
  <c r="G169" i="65"/>
  <c r="G170" i="65"/>
  <c r="G171" i="65"/>
  <c r="G172" i="65"/>
  <c r="G175" i="65"/>
  <c r="G176" i="65"/>
  <c r="G177" i="65"/>
  <c r="G178" i="65"/>
  <c r="G179" i="65"/>
  <c r="G180" i="65"/>
  <c r="G181" i="65"/>
  <c r="G182" i="65"/>
  <c r="G186" i="65"/>
  <c r="G187" i="65"/>
  <c r="G188" i="65"/>
  <c r="G189" i="65"/>
  <c r="G190" i="65"/>
  <c r="G193" i="65"/>
  <c r="G194" i="65"/>
  <c r="G195" i="65"/>
  <c r="G196" i="65"/>
  <c r="G197" i="65"/>
  <c r="G200" i="65"/>
  <c r="G201" i="65"/>
  <c r="G202" i="65"/>
  <c r="G203" i="65"/>
  <c r="G206" i="65"/>
  <c r="G207" i="65"/>
  <c r="G208" i="65"/>
  <c r="G209" i="65"/>
  <c r="G210" i="65"/>
  <c r="G211" i="65"/>
  <c r="G212" i="65"/>
  <c r="G213" i="65"/>
  <c r="G214" i="65"/>
  <c r="G215" i="65"/>
  <c r="G216" i="65"/>
  <c r="G219" i="65"/>
  <c r="G220" i="65"/>
  <c r="D229" i="65"/>
  <c r="S229" i="65" l="1"/>
  <c r="P229" i="65"/>
  <c r="J229" i="65"/>
  <c r="M10" i="65"/>
  <c r="L10" i="65"/>
  <c r="J10" i="65"/>
  <c r="M9" i="65"/>
  <c r="L9" i="65"/>
  <c r="J9" i="65"/>
  <c r="I9" i="65"/>
  <c r="G9" i="65"/>
  <c r="G223" i="65" s="1"/>
  <c r="G225" i="65" s="1"/>
  <c r="G236" i="65" l="1"/>
  <c r="G230" i="65"/>
  <c r="G228" i="65"/>
  <c r="G237" i="65"/>
  <c r="G226" i="65"/>
  <c r="G227" i="65"/>
  <c r="I223" i="65"/>
  <c r="I225" i="65" s="1"/>
  <c r="L223" i="65"/>
  <c r="L225" i="65" s="1"/>
  <c r="M229" i="65"/>
  <c r="L237" i="65" l="1"/>
  <c r="L230" i="65"/>
  <c r="L226" i="65"/>
  <c r="L236" i="65"/>
  <c r="L228" i="65"/>
  <c r="L227" i="65"/>
  <c r="I236" i="65"/>
  <c r="I226" i="65"/>
  <c r="I237" i="65"/>
  <c r="I228" i="65"/>
  <c r="I227" i="65"/>
  <c r="I230" i="65"/>
  <c r="G229" i="65"/>
  <c r="G231" i="65" s="1"/>
  <c r="G239" i="65" s="1"/>
  <c r="S241" i="65" l="1"/>
  <c r="Q247" i="65" s="1"/>
  <c r="R242" i="65"/>
  <c r="S242" i="65" s="1"/>
  <c r="O242" i="65"/>
  <c r="P242" i="65" s="1"/>
  <c r="P241" i="65"/>
  <c r="L229" i="65"/>
  <c r="L231" i="65" s="1"/>
  <c r="L241" i="65" s="1"/>
  <c r="L244" i="65" s="1"/>
  <c r="L245" i="65" s="1"/>
  <c r="M245" i="65" s="1"/>
  <c r="I229" i="65"/>
  <c r="I231" i="65" s="1"/>
  <c r="I241" i="65" s="1"/>
  <c r="J241" i="65" s="1"/>
  <c r="I242" i="65" l="1"/>
  <c r="J242" i="65" s="1"/>
  <c r="N247" i="65"/>
  <c r="M241" i="65"/>
  <c r="I244" i="65"/>
  <c r="I245" i="65" s="1"/>
  <c r="J245" i="65" s="1"/>
  <c r="L242" i="65"/>
  <c r="M242" i="65" s="1"/>
  <c r="K247" i="65" s="1"/>
  <c r="H247" i="65" l="1"/>
  <c r="G10" i="60"/>
  <c r="D10" i="60"/>
  <c r="D56" i="57"/>
  <c r="E11" i="60"/>
  <c r="H53" i="33" l="1"/>
  <c r="G2" i="33"/>
  <c r="G4" i="33" l="1"/>
  <c r="K4" i="33"/>
  <c r="F15" i="57" s="1"/>
  <c r="E15" i="57" s="1"/>
  <c r="H4" i="33" l="1"/>
  <c r="D15" i="57"/>
  <c r="C15" i="57" s="1"/>
  <c r="L4" i="33"/>
  <c r="K2" i="33"/>
  <c r="B69" i="57" l="1"/>
  <c r="B70" i="57" s="1"/>
  <c r="B62" i="57"/>
  <c r="B66" i="57" s="1"/>
  <c r="D55" i="57" s="1"/>
  <c r="D57" i="57" s="1"/>
</calcChain>
</file>

<file path=xl/sharedStrings.xml><?xml version="1.0" encoding="utf-8"?>
<sst xmlns="http://schemas.openxmlformats.org/spreadsheetml/2006/main" count="1095" uniqueCount="644">
  <si>
    <t>ITEM</t>
  </si>
  <si>
    <t>CANT.</t>
  </si>
  <si>
    <t>UND</t>
  </si>
  <si>
    <t>COSTOS DIRECTOS</t>
  </si>
  <si>
    <t>Utilidad</t>
  </si>
  <si>
    <t>TOTAL AUI</t>
  </si>
  <si>
    <t>Iva sobre utilidad</t>
  </si>
  <si>
    <t>M2</t>
  </si>
  <si>
    <t>VR.UNITARIO</t>
  </si>
  <si>
    <t>VR.TOTAL</t>
  </si>
  <si>
    <t>DESCRIPCION ACTIVIDAD</t>
  </si>
  <si>
    <t>M3</t>
  </si>
  <si>
    <t>Administración</t>
  </si>
  <si>
    <t>Imprevistos</t>
  </si>
  <si>
    <t>UNIVERSIDAD DEL CAUCA</t>
  </si>
  <si>
    <t>OK</t>
  </si>
  <si>
    <t>PROPONENTE</t>
  </si>
  <si>
    <t>OFICIAL</t>
  </si>
  <si>
    <t>VALOR TOTAL EJECUTADO (VTE)</t>
  </si>
  <si>
    <t>VTE1</t>
  </si>
  <si>
    <t>VTE</t>
  </si>
  <si>
    <t>CONTRATO 1</t>
  </si>
  <si>
    <t>VALOR</t>
  </si>
  <si>
    <t>RUP</t>
  </si>
  <si>
    <t>AÑO DE TERMINACION</t>
  </si>
  <si>
    <t>% PARTICIPACION</t>
  </si>
  <si>
    <t>CONTRATO 2</t>
  </si>
  <si>
    <t>VALOR TOTAL EJECUTADO</t>
  </si>
  <si>
    <t>UNIVERSIDAD DEL CAUCA - VICERRECTORÍA ADMINISTRATIVA</t>
  </si>
  <si>
    <t xml:space="preserve">COMITÉ TÉCNICO ASESOR </t>
  </si>
  <si>
    <t>PROPONENTES</t>
  </si>
  <si>
    <t>REQUERIMIENTOS</t>
  </si>
  <si>
    <t>CUMPLE</t>
  </si>
  <si>
    <t>VALOR/ OBSERVACION</t>
  </si>
  <si>
    <t>CONCEPTO</t>
  </si>
  <si>
    <t>ORIGINAL FIRMADO</t>
  </si>
  <si>
    <t>CARLOS JULIO ZUÑIGA SANCHEZ</t>
  </si>
  <si>
    <t>CIELO PEREZ SOLANO</t>
  </si>
  <si>
    <t>Presidenta Junta de Licitaciones y Contratos</t>
  </si>
  <si>
    <t>Vicerrectora Administrativa</t>
  </si>
  <si>
    <t>VERIFICACIÓN REQUISITOS TECNICOS HABILITANTES</t>
  </si>
  <si>
    <t>2.3.</t>
  </si>
  <si>
    <t>VICERRECTORIA ADMINISTRATIVA</t>
  </si>
  <si>
    <t>PRESUPUESTO OFICIAL</t>
  </si>
  <si>
    <t xml:space="preserve"> VrUnit. Ofertado</t>
  </si>
  <si>
    <t>≤ VrUnit. Oficial</t>
  </si>
  <si>
    <t>VALOR PROPUESTA CORREGIDA &lt;= PRESUPUESTO OFICIAL</t>
  </si>
  <si>
    <t>VALOR PROPUESTA CORREGIDA &gt;= 95% PRESUPUESTO OFICIAL</t>
  </si>
  <si>
    <t>VALOR PROPUESTA PRESENTADA</t>
  </si>
  <si>
    <t>DIFERENCIA</t>
  </si>
  <si>
    <t>PORCENTAJE DE CORRECCION &lt;= 0.1%</t>
  </si>
  <si>
    <t>VrUnit. Ofertado ≤ VrUnit. Oficial</t>
  </si>
  <si>
    <t>CUMPLE (SI/NO)</t>
  </si>
  <si>
    <t>PERSONAL MÍNIMO REQUERIDO</t>
  </si>
  <si>
    <t>2.4.</t>
  </si>
  <si>
    <t>PROPUESTA ECONOMICA</t>
  </si>
  <si>
    <t>Corrección Aritmetica</t>
  </si>
  <si>
    <t>VR. PROPUESTA CORREGIDA</t>
  </si>
  <si>
    <t>PUNTAJE VR. PROPUESTA</t>
  </si>
  <si>
    <t>TOTAL</t>
  </si>
  <si>
    <t>ORDEN DE ELEGIBILIDAD</t>
  </si>
  <si>
    <t>PO</t>
  </si>
  <si>
    <t>FORMULA</t>
  </si>
  <si>
    <t>MEDIA</t>
  </si>
  <si>
    <t>Of.validas</t>
  </si>
  <si>
    <t># PO</t>
  </si>
  <si>
    <t>TRM</t>
  </si>
  <si>
    <t>Decimales</t>
  </si>
  <si>
    <t>MAX</t>
  </si>
  <si>
    <t>CONTRATO 3</t>
  </si>
  <si>
    <t>Contratista - Profesional Especializado</t>
  </si>
  <si>
    <t>EXPERIENCIA ESPECÍFICA DEL PROPONENTE</t>
  </si>
  <si>
    <t>ÍTEM</t>
  </si>
  <si>
    <t>PUNTAJE</t>
  </si>
  <si>
    <t>NO HABIL</t>
  </si>
  <si>
    <t>ML</t>
  </si>
  <si>
    <t>KG</t>
  </si>
  <si>
    <t>COSTOS DE SUMINISTRO DE BIENES Y SERVICIOS</t>
  </si>
  <si>
    <t>COSTOS CERTIFICACION RETIE</t>
  </si>
  <si>
    <t>COSTOS CERTIFICACION RETILAB</t>
  </si>
  <si>
    <t>VALOR  TOTAL PRESUPUESTO OFICIAL</t>
  </si>
  <si>
    <t xml:space="preserve">VALOR COSTOS DIRECTOS + INDIRECTOS + IVA SOBRE UTILIDAD DE LA OBRA CIVIL </t>
  </si>
  <si>
    <t>COSTO TOTAL OBRA CIVIL</t>
  </si>
  <si>
    <t xml:space="preserve">DOCUMENTOS TÉCNICOS </t>
  </si>
  <si>
    <t>CLASIFICADOR  UNSPSC</t>
  </si>
  <si>
    <t>% PARTICIPACION MINIMA</t>
  </si>
  <si>
    <t>EXPERIENCIA ESPECIFICA MINIMA
30% VALOR PRESUPUESTO OFICIAL</t>
  </si>
  <si>
    <t>SI</t>
  </si>
  <si>
    <t>N/A</t>
  </si>
  <si>
    <t>NO</t>
  </si>
  <si>
    <t>PUNTAJE MAXIMO</t>
  </si>
  <si>
    <t>Contratista Vicerrectoria Administrativa</t>
  </si>
  <si>
    <t>ORLANDO SANDOVAL ACOSTA</t>
  </si>
  <si>
    <t>PRELIMINARES</t>
  </si>
  <si>
    <t>En el caso de los consorcios y uniones temporales, cada uno de sus integrantes acreditará los requisitos y documentos antes mencionados, tanto si el integrante es persona natural como si es persona jurídica y cada uno de los integrantes deberán tener una participación en la estructura plural no inferior al 30%.</t>
  </si>
  <si>
    <t xml:space="preserve">En el caso de estructura plural, el integrante que aporte la mayor experiencia específica relacionada con el criterio del VTE, deberá tener una participación mínima en la estructura plural del 40%. </t>
  </si>
  <si>
    <t>CONSORCIO TULCAN 2020</t>
  </si>
  <si>
    <t>CONSORCIO UNIDEPOR 2020</t>
  </si>
  <si>
    <t>CONSORCIO DEPORTIVO 2020</t>
  </si>
  <si>
    <t>% PARTICIPACION MINIMA A MAYOR EXPERIENCIA ESPECIFICA</t>
  </si>
  <si>
    <t>Director de obra</t>
  </si>
  <si>
    <t>Residente de obra</t>
  </si>
  <si>
    <r>
      <t xml:space="preserve">Las certificaciones de la experiencia específica </t>
    </r>
    <r>
      <rPr>
        <b/>
        <u/>
        <sz val="10"/>
        <rFont val="Arial Narrow"/>
        <family val="2"/>
      </rPr>
      <t xml:space="preserve">como director o residente de obra </t>
    </r>
    <r>
      <rPr>
        <sz val="10"/>
        <rFont val="Arial Narrow"/>
        <family val="2"/>
      </rPr>
      <t>deben ser soportadas conforme a los siguientes requerimientos:
a) Ser suscritas por la entidad pública y/o entidad privada contratante (exceptuando de estas últimas, las personas naturales, consorcios y uniones temporales) 
o 
b) Ser suscritas por el contratista de la obra, allegando el contrato laboral o el contrato de prestación de servicios 
c) En ambos casos (a y b) no se admiten autocertificaciones. 
d) En ambos casos (a y b) se debe anexar el acta de recibo final de obra y/o acta de liquidación del contrato.</t>
    </r>
  </si>
  <si>
    <t>Profesional en salud ocupacional</t>
  </si>
  <si>
    <t xml:space="preserve">EXPERIENCIA ADICIONAL A LA MÍNIMA HABILITANTE (100 puntos) </t>
  </si>
  <si>
    <t>EXPERIENCIA ADICIONAL DIRECTOR Y RESIDENTE</t>
  </si>
  <si>
    <t>CALIFICACION PERSONAL</t>
  </si>
  <si>
    <t>JOSE LUIS GARZON</t>
  </si>
  <si>
    <t>2.3.2</t>
  </si>
  <si>
    <t>PUNTAJE TOTAL</t>
  </si>
  <si>
    <t>CARTA DE INTENCIÓN
DISPONIBILIDAD 100%</t>
  </si>
  <si>
    <t>HABIL</t>
  </si>
  <si>
    <t>PUNTAJE PERSONAL ASESOR + EXPERIENCIA ADICIONAL</t>
  </si>
  <si>
    <t>APU No.</t>
  </si>
  <si>
    <t>A</t>
  </si>
  <si>
    <t>PISTA DE ATLETISMO</t>
  </si>
  <si>
    <t>1.1</t>
  </si>
  <si>
    <t>Localización y replanteo de pista, incluye localización de áreas de pista, medias lunas, área de entrada maratón, de calentamiento, localización de cerramientos, comisión y equipo de topografía durante la ejecución de la obra.</t>
  </si>
  <si>
    <t>1.2</t>
  </si>
  <si>
    <t>Demolición de viga perimetral de pista atlética existente en concreto, incluyendo cimentación del mismo, dimensión promedio .015 x 0.40; y viga de cerramiento existente calle 10 N y carrera 2 calle 15 N</t>
  </si>
  <si>
    <t>1.3</t>
  </si>
  <si>
    <t xml:space="preserve">Demolición de tarima existente en losa de concreto. </t>
  </si>
  <si>
    <t>1.4</t>
  </si>
  <si>
    <t>Desmonte de malla existente, incluye malla eslabonada, parales en tubo metálico y demás componentes, y traslado de lo retirado hasta la División Administrativa y de Servicios de la Universidad; y malla existente calle 10 N y carrera 2 calle 15 N</t>
  </si>
  <si>
    <t>1.5</t>
  </si>
  <si>
    <t>Excavación a máquina de material de sitio existente para cajeo de pista atlética, áreas de calentamiento, medias lunas</t>
  </si>
  <si>
    <t>1.6</t>
  </si>
  <si>
    <t xml:space="preserve">Excavación manual de material común existente, sin retiro de sobrantes para construcción de viga </t>
  </si>
  <si>
    <t>1.7</t>
  </si>
  <si>
    <t>Acarreo, cargue y retiro en volqueta de material de demoliciones, excavaciones y sobrantes</t>
  </si>
  <si>
    <t>SUBTOTAL</t>
  </si>
  <si>
    <t>BASES Y SUB BASES</t>
  </si>
  <si>
    <t>2.1</t>
  </si>
  <si>
    <t>Construcción de sub base granular de 25 cm de espesor con material granular de tamaño máximo 1.5 pulgadas gradación SBG-38, que cumpla las especificaciones del artículo 320 de INVIAS 2013, compactando esta capa hasta alcanzar un grado de compactación del 95% proctor modificado. Incluye suministrar, extender y compactar con cilindro vibro compactador, produciendo un pendientado longitudinal y transversal de 1.0 % para el manejo de aguas lluvias.</t>
  </si>
  <si>
    <t>2.2</t>
  </si>
  <si>
    <t>Construcción de base granular de 15 cm de espesor con material granular de tamaño máximo 1 pulgada gradación BG-25, que cumpla las especificaciones del artículo 330 de INVIAS 2013, compactando esta capa hasta alcanzar un grado de compactación del 100% proctor modificado. Incluye suministrar, extender y compactar con cilindro vibro compactador, produciendo un pendientado longitudinal y transversal de 1.0 % para el manejo de aguas lluvias.</t>
  </si>
  <si>
    <t>2.3</t>
  </si>
  <si>
    <t xml:space="preserve">Mejoramiento de subrasante con material importado similar al existente compuesto por piedra bola, grava, gravilla y arenas, incluye colocar y extender el material en una capa de 15 a 20 cms, con lo cual se logrará una plataforma de soporte homogénea a la estructura y se evitará el ascenso de agua hacia el interior del pavimento. </t>
  </si>
  <si>
    <t>2.4</t>
  </si>
  <si>
    <t>Mejoramiento de subrasante utilizando las partículas y material extraído de la pista existente, el cual se encuentra depositado en el Centro Deportivo Universitario, con lo cual se logrará una plataforma de soporte homogénea a la estructura y se evitará el ascenso de agua hacia el interior del pavimento. que existe en el sitio, compuesto por piedra bola, grava, gravilla y arenas, incluye el acarreo dentro del sitio de la obra, colocar y extender el material en una capa de 15 a 20 cms</t>
  </si>
  <si>
    <t>2.5</t>
  </si>
  <si>
    <t xml:space="preserve">Riego de Imprimación sobre la base granular compactada, utilizando una emulsión asfáltica de rompimiento lento, con una dosificación correspondiente a 1Kg/m2 de ligante residual o sea aproximadamente 1.6 Kg/m2 de emulsión asfáltica, con una concentración del orden de 60% </t>
  </si>
  <si>
    <t>2.6</t>
  </si>
  <si>
    <t>Suministro, instalación y compactación de capa de concreto asfáltico de 5cm de espesor, con una mezcla asfáltica de tamaño máximo 3/4 de pulgada, con una gradación MDC-19, que cumpla con las especificaciones del artículo 450 de INVIAS 2013, correspondiente a una mezcla diseñada para tránsito bajo NT1</t>
  </si>
  <si>
    <t>RECUBRIMIENTO SINTÉTICO</t>
  </si>
  <si>
    <t>3.1</t>
  </si>
  <si>
    <t>Construcción de la superficie de Pista de atletismo con recubrimiento sintético importado SPRAY sobre concreto asfáltico. Recubrimiento certificado IAAF utilizado para alta competición, internacional con un espesor mínimo de 13 mm (con última capa mínima de 3 mm), superficies diseñadas para el uso con spike de tache plástico. Incluye el suministro del material en obra, mano de obra especializada, maquinaria y herramienta requerida para la instalación del terminado de la pista, demarcación reglamentaria y certificación.</t>
  </si>
  <si>
    <t>3.2</t>
  </si>
  <si>
    <t>Construcción de áreas de calentamiento localizadas en medias lunas con sintético importado SPRAY sobre concreto asfáltico. Recubrimiento certificado IAAF utilizado para alta competición, internacional con un espesor mínimo de 13 mm (con última capa mínima de 3 mm), superficies diseñadas para el uso con spike de tache plástico. Incluye el suministro del material en obra, mano de obra especializada, maquinaria y herramienta requerida para la instalación del terminado de la pista, demarcación reglamentaria y certificación.</t>
  </si>
  <si>
    <t>CONCRETOS Y ACEROS DE REFUERZO</t>
  </si>
  <si>
    <t>4.1</t>
  </si>
  <si>
    <t>Concreto de 21 mpa para losa entrada maratón, espesor de losa 0.20 mt, incluye aplicación de antisol, formaleta cuando se requiera, escobeada y acolillada.</t>
  </si>
  <si>
    <t>4.2</t>
  </si>
  <si>
    <t>Concreto de 21 mpa para viga de confinamiento losa entrada maratón incluye formaleta cuando se requiera, bordes redondeados</t>
  </si>
  <si>
    <t>4.3</t>
  </si>
  <si>
    <t>Concreto de 21 mpa para viga de confinamiento y cerramiento tramo A, sección 0.30 mt x 0.80 mt, bordes redondeados incluye formaleta cuando se requiera</t>
  </si>
  <si>
    <t>4.4</t>
  </si>
  <si>
    <t>Concreto de 21 mpa para viga de cerramiento y confinamiento tramo B, sección 1.50 mts + 1.65 mts, bordes redondeados incluye formaleta cuando se requiera</t>
  </si>
  <si>
    <t>4.5</t>
  </si>
  <si>
    <t>Concreto de 21 mpa para viga de cerramiento tramo C sección 0.30 mts x 0.40 mts, bordes redondeados incluye formaleta cuando se requiera</t>
  </si>
  <si>
    <t>4.6</t>
  </si>
  <si>
    <t>Concreto de 21 mpa para viga de cerramiento tramo D sección 0.30 mts x 0.40 mts, bordes redondeados incluye formaleta cuando se requiera</t>
  </si>
  <si>
    <t>4.7</t>
  </si>
  <si>
    <t>Concreto de 21 mpa para viga de cerramiento tramo E sección 0.30 mts x 0.40 mts, bordes redondeados incluye formaleta cuando se requiera</t>
  </si>
  <si>
    <t>4.8</t>
  </si>
  <si>
    <t>Concreto de 21 mpa para viga de cerramiento tramo F sección 0.30 mts x 0.40 mts, bordes redondeados incluye formaleta cuando se requiera</t>
  </si>
  <si>
    <t>4.9</t>
  </si>
  <si>
    <t>Concreto de 21 mpa para viga de cerramiento tramo G sección 0.30 mts x 0.40 mts, bordes redondeados incluye formaleta cuando se requiera</t>
  </si>
  <si>
    <t>4.10</t>
  </si>
  <si>
    <t>Concreto de 21 mpa para viga de cerramiento tramo H sección 0.30 mts x 0.40 mts, bordes redondeados incluye formaleta cuando se requiera. Se incluye viga para cerramiento exterior calle 10 N y carrera 2 con calle 15 N</t>
  </si>
  <si>
    <t>4.11</t>
  </si>
  <si>
    <t>Cajón en concreto ciclópeo para anclaje de elementos metálicos de cerramiento, 60% piedra, 40% concreto. Dimensiones del cajón 0.30 mts x 0.30 mts x 0.30 mts</t>
  </si>
  <si>
    <t>4.12</t>
  </si>
  <si>
    <t>Acero de refuerzo 60000 PSI 420Mpa flejado y amarrado para losa entrada maratón</t>
  </si>
  <si>
    <t>4.13</t>
  </si>
  <si>
    <t>Acero de refuerzo 60000 PSI 420Mpa flejado y amarrado para vigas cimentación y confinamiento de entrada maratón, cerramientos tramo A, B, C, D, E, F, G, H, cerramientos calle 10 N y carrera 2 calle 15 N</t>
  </si>
  <si>
    <t>CARPINTERÍA METÁLICA, CERRAMIENTOS, PUERTAS</t>
  </si>
  <si>
    <t>5.1</t>
  </si>
  <si>
    <t>Cerramiento metálico compuesto por: parales principales en tubería estructural 3" x 3" , 2 mm instalados sobre la viga de cimentación de concreto reforzado, parales que irán cada 3.00 mts, longitud total del elemento 3.00 mts, de los cuales 0.50 mts van anclados en la viga de cimentación, en su parte superior llevará tapa fija metálica soldada al paral; el otro componente son tubos estructurales de 2" x 2", 2 mm, de una longitud de 2.30 mts cada uno, son catorce tubos por tramo de cerramiento de 3.00 mts entre parales; incluye dos traviesas horizontales en tubo estructural 3" x 1 1/2". Todos los elementos debidamente soldados, pulidos y con pintura anticorrosiva negro mate dos capas mínimo.</t>
  </si>
  <si>
    <t>5.2</t>
  </si>
  <si>
    <t>Cerramiento metálico compuesto por: parales y horizontales en tubería redonda negra diámetro 2 1/2 "calibre 0.075", cerramiento instalado sobre la viga de cimentación de concreto reforzado, parales que irán cada 1.50 mts, longitud total del paral 1.50 mts, de los cuales 0.50 mts van anclados en la cimentación; incluye barra superior y dos traviesas horizontales. Todos los elementos debidamente soldados, pulidos y con pintura anticorrosiva negro mate dos capas mínimo. Cerramiento entre graderías y pista atlética, barandas de protección. Altura libre de la baranda 1.0m</t>
  </si>
  <si>
    <t>5.3</t>
  </si>
  <si>
    <t>Construcción e instalación de puertas de acceso especificaciones similares al cerramiento, ancho de cada puerta 2.50 mts a dos naves, altura = 2.50 mts, incluye parales, bisagras . Todos los elementos debidamente soldados, pulidos y con pintura anticorrosiva negro mate dos capas mínimo.</t>
  </si>
  <si>
    <t>und</t>
  </si>
  <si>
    <t>5.4</t>
  </si>
  <si>
    <t>Construcción e instalación de puertas de acceso especificaciones similares al cerramiento, ancho de cada puerta 1.50 mts a dos naves, altura = 2.50 mts, incluye parales, bisagras . Todos los elementos debidamente soldados, pulidos y con pintura anticorrosiva negro mate dos capas mínimo.</t>
  </si>
  <si>
    <t>5.5</t>
  </si>
  <si>
    <t>Construcción e instalación de puertas de acceso en tubería redonda negra diámetro 2 1/2", calibre 0.075", ancho de puerta 1.50 mts a dos naves, altura = 1.00 mts, incluye parales, bisagras. Todos los elementos debidamente soldados, pulidos y con pintura anticorrosiva negro mate dos capas mínimo.</t>
  </si>
  <si>
    <t>5.6</t>
  </si>
  <si>
    <t>Construcción e instalación de puertas de acceso en tubería redonda negra diámetro 2 1/2 ",calibre 0.075 " , ancho de puerta 2.00 mts a dos naves, altura = 1.00 mts, incluye parales, bisagras . Todos los elementos debidamente soldados, pulidos y con pintura anticorrosiva negro mate dos capas mínimo.</t>
  </si>
  <si>
    <t>5.7</t>
  </si>
  <si>
    <t>Construcción e instalación de puertas de acceso especificaciones similares al cerramiento, ancho puerta 4.00 mts a dos naves, altura = 2.50 mts, incluye parales, bisagras . Todos los elementos debidamente soldados, pulidos y con pintura anticorrosiva negro mate dos capas mínimo.</t>
  </si>
  <si>
    <t>5.8</t>
  </si>
  <si>
    <t>Cerramiento metálico baranda de protección compuesto por: parales y horizontales en tubería redonda negra diámetro 2 1/2 ",calibre 0.075 " , baranda instalada sobre la gradería superior, área de movilidad restringida, accesos escaleras. viga de cimentación de concreto reforzado, parales que irán cada 1.50 mts, ; incluye barra superior y dos traviesas horizontales . Todos los elementos debidamente soldados, pulidos y con pintura anticorrosiva negro mate dos capas mínimo.Incluye sistema de fijación mediante platina, chazo expansivo, fijación con epóxico, tornillos . Altura libre de la baranda 1,2m</t>
  </si>
  <si>
    <t>5.9</t>
  </si>
  <si>
    <t>Construcción de elemento barrera de protección para baranda de seguridad de graderias, en vidrio templado espesor 8 mm incoloro fijado e estructura de baranda mediante dos topes de acero por metro lineal. Altura del vidrio 1.00 mts, el valor unitario incluye cinta de prevención y demarcación adhesiva de ancho 0.10 mts, un mt por metro lineal de vidrio instalado.</t>
  </si>
  <si>
    <t>B</t>
  </si>
  <si>
    <t>CONSTRUCCION CUBIERTA DE GRADERIAS</t>
  </si>
  <si>
    <t>PEDESTALES Y ZAPATAS</t>
  </si>
  <si>
    <t>6.1</t>
  </si>
  <si>
    <t>Demolición de losa de concreto de 25cm de espesor, incluye compresor de dos martillos, acarreo y bote de escombros</t>
  </si>
  <si>
    <t>6.2</t>
  </si>
  <si>
    <t xml:space="preserve">Excavación manual de material común existente, sin retiro de sobrantes para construcción de pedestales </t>
  </si>
  <si>
    <t>6.3</t>
  </si>
  <si>
    <t>Solado en concreto de 18MPa para pedestales de 0.07m de espesor</t>
  </si>
  <si>
    <t>6.4</t>
  </si>
  <si>
    <t>Pedestal 700x600x350mm en concreto reforzado f´c 28MPa, incluye formaleta</t>
  </si>
  <si>
    <t>6.5</t>
  </si>
  <si>
    <t>Pedestal 600x600x100mm en concreto reforzado f´c 28MPa, incluye formaleta</t>
  </si>
  <si>
    <t>6.6</t>
  </si>
  <si>
    <t>Zapata 3500x1000x800mm en concreto reforzado f´c 28MPa, incluye formaleta</t>
  </si>
  <si>
    <t>6.7</t>
  </si>
  <si>
    <t>Acero de refuerzo 60000 PSI 420Mpa (Zapatas de cimentación y pedestales) flejado y amarrado</t>
  </si>
  <si>
    <t>PLACA BASE</t>
  </si>
  <si>
    <t>7.1</t>
  </si>
  <si>
    <t xml:space="preserve">CONEXIÓN TIPO 1 PLACA BASE DE TORRES PARA TUBO CIRCULAR 500x500x20mm ACERO A36 EN PEDESTAL EN CONCRETO CON PLETINA DE ACERO AL CARBONO A36 SOLDADA Y PERNADA </t>
  </si>
  <si>
    <t>POSTES Y PIE DE AMIGOS</t>
  </si>
  <si>
    <t>8.1</t>
  </si>
  <si>
    <t>Poste 10" (273mm)X9.30mm fy 3241 kg/cm2 ASTM A-500 grado C</t>
  </si>
  <si>
    <t>8.2</t>
  </si>
  <si>
    <t xml:space="preserve">PLETINA CUADRADA 4"(100MM)X10.0 MM DE ACERO AL CARBONO A36 SOLDADA Y PERNADA </t>
  </si>
  <si>
    <t>8.3</t>
  </si>
  <si>
    <t>Perfil Circular D=6"x4.0mm fy 3241 kg/cm2 ASTM A-500 grado C</t>
  </si>
  <si>
    <t>8.4</t>
  </si>
  <si>
    <t>PLATINA SEMICIRCULAR 200 MM X 12. MM x 12.7 MM DE ACERO AL CARBONO A36 SOLDADA Y PERNADA</t>
  </si>
  <si>
    <t>8.5</t>
  </si>
  <si>
    <t xml:space="preserve">CONEXIÓN PLACA DE MURO 420 X 420 X 12 .7 MM ACERO A=36 ENTRE PLETINA DE MURO Y PIE DE AMIGO CERO A36 AL CARBONO A36 SOLDADA Y PERNADA </t>
  </si>
  <si>
    <t>CABLES TENSORES</t>
  </si>
  <si>
    <t>9.1</t>
  </si>
  <si>
    <t>PLATINA SEMICIRCULAR 200 MMX 12.7 MM DE ACERO AL CARBONO A36 SOLDADA Y PERNADA</t>
  </si>
  <si>
    <t>9.2</t>
  </si>
  <si>
    <t xml:space="preserve">PLETINA DE ARRANQUE PARA 3 TENSORES 400x250x20 MM DE ACERO AL CARBONO A36 SOLDADA </t>
  </si>
  <si>
    <t>9.3</t>
  </si>
  <si>
    <t xml:space="preserve">Grampas para Cable 12.70 mm 1/2" L=292 </t>
  </si>
  <si>
    <t>9.4</t>
  </si>
  <si>
    <t>Tensor de acero inoxidable de 5/8" AISI 304 Ojo - Gancho, Gancho hacia abajo- Ojo Hacia arriba</t>
  </si>
  <si>
    <t>9.5</t>
  </si>
  <si>
    <t>Grillete de acero de 5/8" De trabajo pesado por cada cable</t>
  </si>
  <si>
    <t>9.6</t>
  </si>
  <si>
    <t>Guardacabos de acero de 1/2" en cada terminacion de cable</t>
  </si>
  <si>
    <t>9.7</t>
  </si>
  <si>
    <t>CABLE DE ACERO INOXIDABLE DE 1/2" AISI 316 (7x19) CARGA DE RUPTURA 8620kg 7 TRONES CON19 HILOS CADA UNO QUE CONECTA MURO, POSTE Y CUBIERTA. (INCLUYE GRAMPA Y TENSOR)</t>
  </si>
  <si>
    <t>9.8</t>
  </si>
  <si>
    <t>SOPORTES CIRCULARES PARA CABLES ACERO A36 DE CUBIERTA</t>
  </si>
  <si>
    <t>ESTRUCTURA Y CUBIERTA</t>
  </si>
  <si>
    <t>10.1</t>
  </si>
  <si>
    <t>Perfil Circular 2-1/2x2.5mm fy 3241 kg/cm2 ASTM A-500 grado C</t>
  </si>
  <si>
    <t>10.2</t>
  </si>
  <si>
    <t>Perfil Circular 1-1/2x2.5mm fy 3241 kg/cm2 ASTM A-500 grado C</t>
  </si>
  <si>
    <t>10.3</t>
  </si>
  <si>
    <t>Correa Perfil Circular 2"x2.0mm fy 3241 kg/cm2 ASTM A500 grado C</t>
  </si>
  <si>
    <t>10.4</t>
  </si>
  <si>
    <t>Perfil Circular 4"x6.0mm fy 3241 kg/cm2 ASTM A-500 grado C</t>
  </si>
  <si>
    <t>10.5</t>
  </si>
  <si>
    <t xml:space="preserve">Perfiles Circulares 2 1/2"x 4.0mm fy 3241 kg/cm2 ASTM A-500 grado C, incluye lámina A36 x3mm y ancho 120 mm </t>
  </si>
  <si>
    <t>10.6</t>
  </si>
  <si>
    <t xml:space="preserve">TEJA CURVA DE ANCHO UTIL 500 MMM CAL .24 (0.60MM) RADIO MÍNIMO DE CURVATURA 5000 MM </t>
  </si>
  <si>
    <t>10.7</t>
  </si>
  <si>
    <t>LAMINA DE CARTELA ESPESOR 3 MM EN ACERO AL CARBON A36 SOLDADA A PERFILES CIRCULARES DE CUBIERTA</t>
  </si>
  <si>
    <t>10.8</t>
  </si>
  <si>
    <t>Perfil Circular D=6"x4.0mm para viga de amarre superior entre porticos (5.0m)x14 unds (16.21 kg/ml)</t>
  </si>
  <si>
    <t>10.9</t>
  </si>
  <si>
    <t>10.10</t>
  </si>
  <si>
    <t>SUMINISTRO E INSTALACIÓN DE CANAL DE AGUAS LLUVIAS EN LÁMINA GALVANIZADA CALIBRE 20 DE HASTA 1M DE DESARROLLO, INCLUYE MALLA MULTISEAL Y SOLDADURA, ANDAMIO CERTIFICADO Y EQUIPO PARA TRABAJO EN ALTURAS</t>
  </si>
  <si>
    <t>10.11</t>
  </si>
  <si>
    <t>SUMINISTRO E INSTALACIÓN DE BAJANTE DE AGUAS LLUVIAS EN TUBO PVC DE 4", INCLUYE LIMPIADOR Y SOLDADURA, ANDAMIO CERTIFICADO Y EQUIPO PARA TRABAJO EN ALTURAS</t>
  </si>
  <si>
    <t>10.12</t>
  </si>
  <si>
    <t>PINTURA SOBRE CANALES Y BAJANTES DE AGUAS LLUVIAS EN ESMALTE SINTÉTICO MATE, INCLUYE DISOLVENTE, ANDAMIO CERTIFICADO Y EQUIPO PARA TRABAJO EN ALTURAS</t>
  </si>
  <si>
    <t>C</t>
  </si>
  <si>
    <t>VIAS Y SENDEROS</t>
  </si>
  <si>
    <t>VIA VEHICULAR</t>
  </si>
  <si>
    <t>11.1</t>
  </si>
  <si>
    <t>LOCALIZACIÓN Y REPLANTEO</t>
  </si>
  <si>
    <t>11.2</t>
  </si>
  <si>
    <t>Excavación a máquina para cajeo de vía</t>
  </si>
  <si>
    <t>11.3</t>
  </si>
  <si>
    <t>Construcción de sub base granular de 0.30 mts de espesor con un material granular de tamaño máximo 1.5 pulgadas gradación SBG-38, que cumpla las especificaciones del artículo 320 de INVIAS 2013, compactando este material en dos capas de 0.15 mts, verificando que se alcance un grado de compactación del 95% delproctor modificado ; incluye suministrar, extender y compactar con cilindro vibro compactador.</t>
  </si>
  <si>
    <t>11.4</t>
  </si>
  <si>
    <t>11.5</t>
  </si>
  <si>
    <t xml:space="preserve">Mejoramiento de subrasante con material importado similar al existente compuesto por piedra bola, grava, gravilla y arenas,incluye colocar y extender el material en una capa de 30 cms. , con lo cual se logrará una plataforma de soporte homogenea a la estructura y se evitará el ascenso de agua hacia capas superiores. </t>
  </si>
  <si>
    <t>11.6</t>
  </si>
  <si>
    <t>Concreto de 21 mpa para vigas de confinamiento de via vehicular incluye formaleta cuando se requiera, bordes de viga redondeados.</t>
  </si>
  <si>
    <t>11.7</t>
  </si>
  <si>
    <t xml:space="preserve">Acero de refuerzo 60000 PSI 420Mpa flejado y amarrado para vigas de confinamiento de vía </t>
  </si>
  <si>
    <t>11.8</t>
  </si>
  <si>
    <t>Solado de limpieza en concreto de 14MPa y 0.05m de espesor</t>
  </si>
  <si>
    <t>11.9</t>
  </si>
  <si>
    <t>11.10</t>
  </si>
  <si>
    <t>Suministro e instalación de geotextil T-2400</t>
  </si>
  <si>
    <t>11.11</t>
  </si>
  <si>
    <t>Demolición de losa en concreto existentes en área de acceso vehicular calle 10 N - carrera 3, espesor promedio de 0.20 mts, incluye corte y retiro de acero de refuerzo.</t>
  </si>
  <si>
    <t>11.12</t>
  </si>
  <si>
    <t>Acarreo, cargue y retiro en volqueta de material de demolición de concretos (losa existente en área de acceso vehicular), incluye acero de refuerzo, excavaciones y sobrantes</t>
  </si>
  <si>
    <t>SENDERO PEATONAL</t>
  </si>
  <si>
    <t>12.1</t>
  </si>
  <si>
    <t>12.2</t>
  </si>
  <si>
    <t>Excavación manual de material común existente, sin retiro de sobrantes para cajeo de vía</t>
  </si>
  <si>
    <t>12.3</t>
  </si>
  <si>
    <t>Construcción de sub base granular de 0.15 mts de espesor con un material granular de tamaño máximo 1.5 pulgadas gradación SBG-38, que cumpla las especificaciones del artículo 320 de INVIAS 2013, verificando que se alcance un grado de compactación del 95% delproctor modificado ; incluye suministrar, extender y compactar con cilindro vibro compactador.</t>
  </si>
  <si>
    <t>12.4</t>
  </si>
  <si>
    <t>Construcción de base granular de 10 cm de espesor con material granular de tamaño máximo 1 pulgada gradación BG-25, que cumpla las especificaciones del artículo 330 de INVIAS 2013, compactando esta capa hasta alcanzar un grado de compactación del 100% proctor modificado. Incluye suministrar, extender y compactar con cilindro vibro compactador, produciendo un pendientado longitudinal y transversal de 1.0 % para el manejo de aguas lluvias.</t>
  </si>
  <si>
    <t>12.5</t>
  </si>
  <si>
    <t>Concreto de 21 mpa para vigas de confinamiento de sendero peatonal incluye formaleta cuando se requiera, bordes de viga redondeados.</t>
  </si>
  <si>
    <t>12.6</t>
  </si>
  <si>
    <t xml:space="preserve">Acero de refuerzo 60000 PSI 420Mpa flejado y amarrado para vigas de confinamiento de sendero peatonal. </t>
  </si>
  <si>
    <t>12.7</t>
  </si>
  <si>
    <t>12.8</t>
  </si>
  <si>
    <t>12.9</t>
  </si>
  <si>
    <t>Concreto de 21 mpa para andén, espesor de losa 0.15 mts, incluye aplicación de antisol, formaleta cuando se requiera, escobeada y acolillada.</t>
  </si>
  <si>
    <t>12.10</t>
  </si>
  <si>
    <t>Suministro e instalación de malla M-084 / DO84 de 15*15 para retracción y temperatura</t>
  </si>
  <si>
    <t>12.11</t>
  </si>
  <si>
    <t>Mejoramiento de subrasante utilizando las partículas y material extraido de la pista exixtente, el cual se encuentra depositado en el Centro Deportivo Universitario, con lo cual se logrará una plataforma de soporte homogenea a la estructura y se evitará el ascenso de agua hacia el interior del pavimento. que existe en el sitio, compuesto por piedra bola, grava, gravilla y arenas,incluye el acarreo dentro del sitio de la obra, colocar y extender el material en una capa de 15 a 20 cms</t>
  </si>
  <si>
    <t>APARATOS Y ACCESORIOS</t>
  </si>
  <si>
    <t xml:space="preserve">INSTALACION SALTO LONGITUD - TRIPLE </t>
  </si>
  <si>
    <t>13.1</t>
  </si>
  <si>
    <t>Excavación manual de material comun existente, sin retiro de sobrantes</t>
  </si>
  <si>
    <t>13.2</t>
  </si>
  <si>
    <t xml:space="preserve">Base relleno en Grava limpia para Foso Arena </t>
  </si>
  <si>
    <t>13.3</t>
  </si>
  <si>
    <t>Muro de ladrillo común en soga, incluye pega de mortero 1:3</t>
  </si>
  <si>
    <t>13.4</t>
  </si>
  <si>
    <t xml:space="preserve">repello de muros Foso Arena para refuerzo de cara lateral INTERNA en Mortero 1:2 reforzado con malla 15*15 CM 4.5MM, E= 3,5 cm </t>
  </si>
  <si>
    <t>13.5</t>
  </si>
  <si>
    <t>Construcción de piso en concreto pulido de 21MPa de 0.1m de espesor, reforzado con Malla 15*15 CM 4.5MM</t>
  </si>
  <si>
    <t>13.6</t>
  </si>
  <si>
    <t>Bordillo perimetral a la pista atlética en concreto de 21 Mpa de 0.15 x 0.30m, incluye acero de refuerzo, formaleta y vibrador</t>
  </si>
  <si>
    <t>13.7</t>
  </si>
  <si>
    <t>Relleno en roca muerta compactado con rana</t>
  </si>
  <si>
    <t>13.8</t>
  </si>
  <si>
    <t>Suministro y colocación de colchón en Arena Fina Limpia Suelta para foso de 0.5m de espesor</t>
  </si>
  <si>
    <t>CONSTRUCCION FOSO DE RIA</t>
  </si>
  <si>
    <t>14.1</t>
  </si>
  <si>
    <t>14.2</t>
  </si>
  <si>
    <t>Losa de la RIA en concreto reforzado de 28MPa, incluye formaleta</t>
  </si>
  <si>
    <t>14.3</t>
  </si>
  <si>
    <t>14.4</t>
  </si>
  <si>
    <t>Construcción de muro en concreto 28 Mpa de 0.3m de espesor, incluye formaleta</t>
  </si>
  <si>
    <t>14.5</t>
  </si>
  <si>
    <t>Concreto de 28 MPa para viga de confinamiento foso de RIA , sección 0.28 mts x 0.25 mts, bordes redondeados incluye formaleta cuando se requiera</t>
  </si>
  <si>
    <t>14.6</t>
  </si>
  <si>
    <t>Acero de refuerzo 60000 PSI 420Mpa flejado y amarrado para Viga, muro y losa de la RIA</t>
  </si>
  <si>
    <t>14.7</t>
  </si>
  <si>
    <t>Suministro e instalación de tubería Novafort de 16"</t>
  </si>
  <si>
    <t>14.8</t>
  </si>
  <si>
    <t>Barrera obstáculo de la RIA</t>
  </si>
  <si>
    <t>INSTALACIÓN BANCO DE TÉCNICO Y SUPLENTES</t>
  </si>
  <si>
    <t>15.1</t>
  </si>
  <si>
    <t>15.2</t>
  </si>
  <si>
    <t>Excavación manual de material común existente, sin retiro de sobrantes</t>
  </si>
  <si>
    <t>15.3</t>
  </si>
  <si>
    <t>15.4</t>
  </si>
  <si>
    <t>Concreto de 21 mpa para vigas de confinamiento incluye formaleta cuando se requiera, bordes de viga redondeados.</t>
  </si>
  <si>
    <t>15.5</t>
  </si>
  <si>
    <t>Concreto de 21 mpa para losa , espesor de losa 0.20 mts, incluye formaleta cuando se requiera, escobeada y acolillada.</t>
  </si>
  <si>
    <t>15.6</t>
  </si>
  <si>
    <t>Construcción de banca en concreto de 3000 psi Ref. 3/8" cada 0.15 en ambos sentidos,dimensiones: 0,80 mts. Ancho, armada sobre sistema steel deck o similar E:12 cms</t>
  </si>
  <si>
    <t>15.7</t>
  </si>
  <si>
    <t>Acero de refuerzo 60000 PSI 420Mpa flejado y amarrado para losa</t>
  </si>
  <si>
    <t>15.9</t>
  </si>
  <si>
    <t>CONSTRUCCION DE MURO EN LADRILLO ESTRUCTURAL, DIMENSIONES 0.24X0.12X0.065</t>
  </si>
  <si>
    <t>15.10</t>
  </si>
  <si>
    <t>Concreto grauting de 21 Mpa para dovelas en muro ladrillo estructural</t>
  </si>
  <si>
    <t>15.11</t>
  </si>
  <si>
    <t>Asiento tipo estadio</t>
  </si>
  <si>
    <t>15.12</t>
  </si>
  <si>
    <t>D</t>
  </si>
  <si>
    <t>AREA PARA PERSONAS CON MOVILIDAD REDUCIDA Y OBRAS EXTERIORES</t>
  </si>
  <si>
    <t>AREA PARA PERSONAS CON MOVILIDAD REDUCIDA</t>
  </si>
  <si>
    <t>16.1</t>
  </si>
  <si>
    <t>16.2</t>
  </si>
  <si>
    <t>Concreto de 21 mpa para vigas de cimentación incluye formaleta cuando se requiera.</t>
  </si>
  <si>
    <t>16.3</t>
  </si>
  <si>
    <t>16.4</t>
  </si>
  <si>
    <t>16.5</t>
  </si>
  <si>
    <t>Acero de refuerzo 60000 PSI 420Mpa flejado y amarrado para viga cimentación</t>
  </si>
  <si>
    <t>16.6</t>
  </si>
  <si>
    <t>Concreto de 21 mpa para losa de piso , espesor de losa 0.20 mts, incluye aplicación de antisol , formaleta cuando se requiera, escobeada y acolillada.</t>
  </si>
  <si>
    <t>16.7</t>
  </si>
  <si>
    <t>17.0</t>
  </si>
  <si>
    <t>OBRAS EXTERIORES</t>
  </si>
  <si>
    <t>17.1</t>
  </si>
  <si>
    <t>Demolición de sardinel en concreto, incluyendo cimentación del mismo, dimensión promedio .020 x 0.60, incluye retiro y bote de escombros</t>
  </si>
  <si>
    <t>17.2</t>
  </si>
  <si>
    <t>Demolición de andén en concreto, espesor aproximado 0.20 mts, incluye acarreo y bote de escombros</t>
  </si>
  <si>
    <t>17.3</t>
  </si>
  <si>
    <t>Relleno con tierra amarilla, compactado con rana</t>
  </si>
  <si>
    <t>17.4</t>
  </si>
  <si>
    <t>Sardinel trapezoidal en concreto de 21 Mpa de 0.6m de altura por ancho de 0.2-0.3m, incluye formaleta y aplicación de antisol.</t>
  </si>
  <si>
    <t>17.5</t>
  </si>
  <si>
    <t>Concreto de 21 mpa para andén , espesor de losa 0.10 mts, incluye aplicación de antisol , formaleta cuando se requiera, escobeada y acolillada.</t>
  </si>
  <si>
    <t>17.6</t>
  </si>
  <si>
    <t>17.7</t>
  </si>
  <si>
    <t>Construcción de rampas en concreto 21 mpa, espesor 0.15 mts, escobiada y acolillada, incluye estrias</t>
  </si>
  <si>
    <t>17.8</t>
  </si>
  <si>
    <t>Demarcación de áreas con pintura tráfico</t>
  </si>
  <si>
    <t>E</t>
  </si>
  <si>
    <t>COMPONENTE ELECTRICO GRADERÍAS, PISTA Y CANCHA</t>
  </si>
  <si>
    <t>18.0</t>
  </si>
  <si>
    <t>CANALIZACIONES Y CAJAS DE REGI RO - OBRA CIVIL</t>
  </si>
  <si>
    <t>18.1</t>
  </si>
  <si>
    <t>DESMONTE luminarias de poste, retiro de red subterranea que alimentacirtuitos de iluminación de cancha y pista atlética, arranque de 12 postesde concreto de 10-12mts empleando grua con brazo telescópico, y acopioen lugar acordado de todo el material desmontado entregado con oficiorelacionando todos los elementos.</t>
  </si>
  <si>
    <t>Ud</t>
  </si>
  <si>
    <t>18.2</t>
  </si>
  <si>
    <t>Construcción de CAMARA DE INSPECCION para baja tensión de 1.0x1.0x1.0 mts en concreto reforzado (con tapa) 3100 PSI, incluye marco ángulo 2 1/2" x 2 1/2" metálico en ambas fundiciones, terminales tipo campana 2" pvc - Normaoperador de red, ver detalle en plano. Mano de obra construcción cámara, aseo y bote de escombros</t>
  </si>
  <si>
    <t>18.3</t>
  </si>
  <si>
    <t>Construcción CANALIZACION BANCO DE 5 DUCTOS PVC 2" DB + 2DUCTOS PVC 3/4" para alimentador en baja tensión incluye: tubos pvc de 2" DB y 3/4", unión y curvas de 2" y 3/4" pvc donde se requieran, limpiadory pegante pvc, colchón de arena, cinta señalización. Mano de obraconsistente en: excabación a -0.70cm, tendido tubería, relleno compactadocon saltarín, retiro de escombros, aseo.</t>
  </si>
  <si>
    <t>Ml</t>
  </si>
  <si>
    <t>18.4</t>
  </si>
  <si>
    <t>Construcción CANALIZACION BANCO DE 5 DUCTOS PVC 2" DB paraalimentador en baja tensión incluye: tubo pvc de 2 " DB, unión y curvas 2"pvc donde se requieran, limpiador y pegante pvc, colchón de arena, cintaseñalización. Mano de obra consistente en: excabación a -0.70cm, tendidotubería, relleno compactado con saltarín, retiro de escombros, aseo.</t>
  </si>
  <si>
    <t>18.5</t>
  </si>
  <si>
    <t>Construcción CANALIZACION BANCO DE 3 DUCTOS PVC 2" DB paraalimentador en baja tensión incluye: tubo pvc de 2 " DB, unión y curva 2"pvc donde se requiera, limpiador y pegante pvc, colchón de arena, cintaseñalización. Mano de obra consistente en: excabación a -0.70cm, tendidotubería, relleno compactado con saltarín, retiro de escombros, aseo.</t>
  </si>
  <si>
    <t>19.0</t>
  </si>
  <si>
    <t>ALIMENTADORES ILUMINACION CANCHA Y PISTA ATLETICA</t>
  </si>
  <si>
    <t>19.1</t>
  </si>
  <si>
    <t>Suministro y tendido alimentador trifásico 5H - 220v, en cable de cobre aislado THHN/THWN 3x2+2+6T Dd awg, borna terminal de acuerdo al calibre del conductor en cada extremo, tablillas en acrilico de 10x4cm aprox. Mano de obra: Tendido del alimentador por ducteria enterrada, ponchado de puntas de los conductores a su respectivas bornas identificada con cinta de colores según su fase, fijación de marquilla en acrilico en cada caja (sobre el manojo de conductores) indicando el circuito al cual pertenece, conexión alimentador trifásico en bornes del gabinete y cajas, aseo</t>
  </si>
  <si>
    <t>19.2</t>
  </si>
  <si>
    <t>Suministro y tendido alimentador trifásico 4H - 220v, en cable de cobreaislado THHN/THWN 3x2+6T Dd awg, borna terminal de acuerdo al calibredel conductor en cada extremo, tablillas en acrilico de 10x4cm aprox..Mano de obra: Tendido del alimentador por ducteria enterrada, ponchado depuntas de los conductores a su respectivas bornas identificada con cintade colores según su fase, fijacion de marquilla en acrilico en cada caja(sobre el manojo de conductores) indicando el circuito al cual pertenece, conexión alimentador trifasico en bornes del gabinete y cajas, aseo</t>
  </si>
  <si>
    <t>19.3</t>
  </si>
  <si>
    <t>Suministro y tendido alimentador trifásico 4H - 220v, en cable de cobreaislado THHN/THWN 3x4+6T Dd awg, borna terminal de acuerdo al calibre del conductor en cada extremo, tablillas en acrilico de 10x4cm aprox..Mano de obra: Tendido del alimentador por ducteria enterrada, ponchado de puntas de los conductores a su respectivas bornas identificada con cinta de colores según su fase, fijacion de marquilla en acrilico en cada caja(sobre el manojo de conductores) indicando el circuito al cual pertenece,conexión alimentador trifasico en bornes del gabinete y cajas, aseo</t>
  </si>
  <si>
    <t>19.4</t>
  </si>
  <si>
    <t>Suministro y tendido alimentador 01 entre caja inspeccion y reflector led299w, conductores para instalar en 8 postes prfv, cada uno conconductores de cable de cobre aislado 8#10 awg THHN/THWN, longitudtendido 25mts, conectores de resorte y perforación según calibre, tubopvc 1/2" entre caja de inspeccion y poste, terminal y curva. Mano de obra:entubado, cableado, empalmes, aseo.</t>
  </si>
  <si>
    <t>19.5</t>
  </si>
  <si>
    <t>Suministro y tendido alimentador 02 entre caja inspección y reflector led299w, conductores para instalar en 4 postes prfv, cada uno con conductores de cable de cobre aislado 4#10 awg THHN/THWN, longitud tendido 25mts, conectores de resorte y perforación según calibre, tubopvc 1/2" entre caja de inspeccion y poste, terminal y curva. Mano de obra: entubado, cableado, empalmes, aseo.</t>
  </si>
  <si>
    <t>20.0</t>
  </si>
  <si>
    <t>EQUIPO Y ELEMENTOS ILUMINACION CANCHA Y PISTA ATLETICA</t>
  </si>
  <si>
    <t>20.1</t>
  </si>
  <si>
    <t>Suministro e instalación GABINETE METALICO de sobreponer tipo A-CD para montar equipo de CONTROL DE ILUMINACION y protección en baja tensión, Celco. Cerramiento: Nema 1. Lámina: Galvanizada. Calibre 16. Color: RAL 7032. Tipo de Pintura: Electrostática en polvo. Placa paraidentificación en gravoply, 10 x 5cm. Marca CELCO. (Con Certificado deConformidad de Producto según RETIE 2013). Incluye: *Interruptor automático Termomagnético 3x175 - 250 A, CI 55 KA a 230 V/25 KA a 440V. Ref. 3VM1225-4EE32-0AA0. Marca Siemens. *Bloque tipo CDA,trifásico, cuatro hilos, de 300 A, apto para alojar equipos de protección y control. *2 Interruptores automáticos Termomagnéticos 3x35 - 50 A, CI 36KA a 230 V/16 KA a 440 V. Ref. 3VM1150-3EE32-0AA0. Marca Siemens. *2 Interruptores automáticos Termomagnéticos 3x28 - 40 A, CI 36 KA a 230V/16 KA a 440 V. Ref. 3VM1140-3EE32-0AA0. Marca Siemens. *4Contactores magnéticos tripolar tipo Ref. 3RT2027-1AG20, 50 A en AC1/32A en AC3, bobina 120 V, marca Siemens. *4 Tendidos trifásico en calibre #8. *4 Pilotos electrónicos color rojo, Ref. QE22R-110, 22 mm, marca VCPElectric. *4 selectores de muletilla corta tres posiciones fijas 2-0-1, 22 mm,marca Lovato. *4 Cableados de control. *Control iluminación incluye controlador horario digital. *Programador horario digital semanal 110-240Ref. 67DDT0, marca GIC (Lawmayer). *Contactor Tripolar, contactos 1NA, corriente 12A en AC3, 25A en AC1, 4HP a 220Vac, 7,5HP a 440Vac. Ref.:CL01A310T4. Marca General Electric. *Piloto electrónico color rojo, 22 mm220 V, REF. QE22R-220, marca VCP. Control iluminación. *Selector demuletilla corta tres posiciones fijas 2-0-1, 22 mm, marca Lovato. Controliluminación. *Mini interruptor automático de 1x2A, Ref. PLS6-C2, CI 10 KA a220V/400 VAC, marca Moller. *12Placa para identificación en gravo playcon leyenda en bajo relieve, 2x5 cm. *Transporte, seguro y guacal. Manode obra: instalación y fijación del gabinete e instalación de los alimentadores a sus respectivos bornes.</t>
  </si>
  <si>
    <t>20.2</t>
  </si>
  <si>
    <t>Suministro e instalación de BARRAJE TIPO CAPSULA para B.T en caja depaso, incluye barraje premoldeado para baja tension sumergible, elementosde anclaje. Mano de obra: anclaje e instalación de las puntas de losalimentadores, aseo.</t>
  </si>
  <si>
    <t>20.3</t>
  </si>
  <si>
    <t>Instalación y armado de POSTE de POLIESTER REFORZADO FIBRA DEVIDRIO 22mts x 1050 kgf, 4 módulos ensamblables, con escalerilla en PRVFtipo gato (inicio a 5mts del suelo) y canastilla en PRFV para alojar losreflectores, accesorios para fijación de herraje, incluye: transporte,apertura de hueco, hincado y aplomado, servicio de grua con brazotelescopico. aseo</t>
  </si>
  <si>
    <t>20.4</t>
  </si>
  <si>
    <t>Suministro e instalación de PROYECTOR AREALED 160LED, 299W,120-227V, con vidrio, aluminio inyectado a alta presión, estructura robustay estilizada, acabado en pintura en polvo poliestérica, resistente a lacorrosión montaje sobre superficies horizontales y verticales, tarjetas Ledindependientes. Conjunto electrónico separado del conjuto óptico, instaldoen poste PRFV sobre canastilla. Mano de obra consistente en fijación einclinación según memorias de estudio lumínico.</t>
  </si>
  <si>
    <t>21.0</t>
  </si>
  <si>
    <t>TOMAS Y ALUMBRADO EN GRADERIAS</t>
  </si>
  <si>
    <t>21.1</t>
  </si>
  <si>
    <t>SUB-ACOMETIDA TRIFILAR A TABLERO ELECTRICO (TDG a TB1), tendidapor ducto emt 3/4" cable de cobre aislado 2#8+1#8+1#8T awg THHN-THWN, borna terminal de acuerdo al calibre del conductor en cadaextremo, debe quedar las puntas de los conductores ponchadas eidentificadas con cinta de colores según su fase. Mano de obra donde seanecesario de: regata, entubado, resane, cableado, aparateado, aseo.</t>
  </si>
  <si>
    <t>21.2</t>
  </si>
  <si>
    <t>Suministro e instalación TABLERO TRIFILAR (8 ctos) de distribución conpuerta y chapa y espacio para totaizador, incluye protecciones segúnplano, empotrado a pared o sobrepuesto, debe quedar perfectamentepeinado respetando el código de colores, etiquetado indicando los circuitosque maneja y señalizado según norma RETIE. Incluye mano de obra,resanes y aseo.</t>
  </si>
  <si>
    <t>21.3</t>
  </si>
  <si>
    <t>Salida AVISO LUMINOSO y/o LUZ EMERGENCIA 120v en tubería conduit-EMT Ø ½" + accesorios incluye caja 2x4", Conductores en Cu 3 #12THHN/THWN, Toma 15 Amp Levitón con polo a tierra y tapa, Empalmes conconectores de resorte tipo 3M Scotchlok, El toma debe quedar etiquetadocon marquilla alto relieve indicando el circuito al cual pertenece.Tuberíasoportada en losa y pared con grapa galvanizada doble ala y chazometálico de pistola. Mano de obra donde sea necesario de: regata,entubado, resane, cableado, aparateado, aseo.</t>
  </si>
  <si>
    <t>21.4</t>
  </si>
  <si>
    <t>Salida ILUMINACION 120v en tubería conduit EMT Ø ½" + accesorios,incluye caja octogonal, Cajas de empalme en cielo cuando se requiera,Tapa ciega, Prensaestopa, Conductores en Cu 3 #12 awg THHN/THWNlibre de hálogeno (LS) y actos para tender por bandeja (TC), Cableencauchetado 3x16 awg (±0.80 Mt), Tomacorriente y clavija aérea con poloa tierra para conexión a luminaria, El toma debe quedar etiquetado conbanda plástica indicando el circuito al cual pertenece, Empalmes conconectores de resorte tipo 3M Scotchlok, Tubería soportada en losa congrapa galvanizada doble ala y chazo metálico de pistola. Mano de obradonde sea necesario de: regata, entubado, resane, cableado, aparateado,aseo.</t>
  </si>
  <si>
    <t>21.5</t>
  </si>
  <si>
    <t>Salida INTERRUPTOR DOBLE en tubería conduit PVC-EMT Ø ½" +accesorios, incluye caja galvanizada 2x4", Conductores en Cu 3 #12THHN/THWN. Usar color negro para retorno, Interruptor sencillo 15a Levitondecora con borna para aterrizarlo, Empalmes con conectores de resortetipo 3M Scotchlok. Tubería soportada en losa y pared con grapagalvanizada doble ala y chazo metálico de pistola. Mano de obra donde seanecesario de: regata, entubado, resane, cableado, aparateado, aseo.</t>
  </si>
  <si>
    <t>21.6</t>
  </si>
  <si>
    <t>Salida TOMA NORMAL doble monofásico en tubería conduit PVC-EMT Ø ½" + accesorios, incluye caja 2x4" (o 4x4’’ con tapa suplemento), Conductores en Cu 3 #12 THHN/THWN, Toma 15 Amp Levitón con polo a tierra y tapa, Empalmes con conectores de resorte tipo 3M Scotchlok, El toma debe quedar etiquetado con marquilla alto relieve indicando el circuito al cual pertenece, Tubería soportada en losa y pared con grapa galvanizada doble ala y chazo metálico de pistola. Mano de obra donde sea necesario de: regata, entubado, resane, cableado, aparateado, aseo.</t>
  </si>
  <si>
    <t>21.7</t>
  </si>
  <si>
    <t>Alimentador al PRIMER PUNTO DE CIRCUITO en tubería conduit PVC-EMT Ø½" + accesorios, empleado cuando la distancia sobrepasa los 6mts entre el tablero de distribución y el inicio de un circuito, incluye conductores enCu 3 #12 THHN/THWN, Tubería soportada en losa y pared con grapagalvanizada doble ala y chazo metálico de pistola. Mano de obra donde seanecesario de: regata, entubado, resane, cableado, aseo.</t>
  </si>
  <si>
    <t>21.8</t>
  </si>
  <si>
    <t>Suministro e instalación de LAMPARA EMERGENCIA</t>
  </si>
  <si>
    <t>21.9</t>
  </si>
  <si>
    <t>Suministro e instalación de AVISO LUMINOSO "SALIDA", en bandera oaplique</t>
  </si>
  <si>
    <t>21.10</t>
  </si>
  <si>
    <t>Suministro e instalación de LAMPARA HERMETICA 2x18w T8 Sylvania,incluye accesorios y otros</t>
  </si>
  <si>
    <t>21.11</t>
  </si>
  <si>
    <t>Alimentador ESPECIAL TRIFILAR en tubería conduit EMT Ø ¾" +accesorios, incluye caja 4x4" Conductores en Cu 3 #10 THHN/THWN l Toma 50 Amp codelca, Empalmes con conectoresde resorte tipo 3M Scotchlok, El toma debe quedar etiquetadocon marquilla alto relieve indicando el circuito al cualpertenece.Tubería soportada en losa y pared con grapagalvanizada doble ala y chazo metálico de pistola. Mano deobra donde sea necesario de: regata, entubado, resane,cableado, aparateado, aseo.</t>
  </si>
  <si>
    <t>22.0</t>
  </si>
  <si>
    <t>SPT Y PROTECCION CONTRA DESCARGAS ATMOSFERICAS</t>
  </si>
  <si>
    <t>22.1</t>
  </si>
  <si>
    <t>SIPRA - Sistema Integral de Protección Contra Rayos con punta franklinpreventor 3 ref.S60 radio de protección horizontal 64mts, (instalado sobrebayoneta en tubo imc 1 1/2" x 6mts soportado en punta del poste fibra devidrio), bajante en cable de Cu desnudo 1/0 awg extendido hasta el fosode varillas de Cu - Cu de 5/8" x 2.40 mts segun detalle de plano, cintaband it 1/2" y sus hebillas, soldadura termowell de 150 g, bolsa de fabigelde 25 kg por electrodo, caja de inspección en concreto de 60x60 cm contapa y marco en ángulo en ambas fundiciones. Mano de obra montajeSIPRA, aseo.</t>
  </si>
  <si>
    <t>22.2</t>
  </si>
  <si>
    <t>Sistema de Puesta a Tierra - SPT, con un electrodo, en cable de Cudesnudo 6 awg, extendido hasta la varillas Cu - Cu de 5/8" x 2.40 mts, soldadura termowell de 150 g, bolsa de fabigel de 25 kg por electrodo, cajade inspección en concreto de 40x40 cm con tapa y marco en ángulo en ambas fundiciones, modulo de descargadores. Mano de obra tendido hilo e implementación SPT, aseo.</t>
  </si>
  <si>
    <t>COSTOS PLAN DE MANEJO AMBIENTAL (PMA)</t>
  </si>
  <si>
    <t>COSTOS PLAN DE MANEJO DE TRÁNSITO (PMT)</t>
  </si>
  <si>
    <t>DOCUMENTOS JURÍDICOS HABILITANTES</t>
  </si>
  <si>
    <t>DOCUMENTOS FINANCIEROS HABILITANTES</t>
  </si>
  <si>
    <t>DOCUMENTOS TÉCNICOS HABILITANTES</t>
  </si>
  <si>
    <t>EVALUACIÓN FINAL</t>
  </si>
  <si>
    <t xml:space="preserve">Con el fin de verificar la experiencia específica para la contratación del objeto de la presente convocatoria, el proponente debe certificar la ejecución de:
Máximo TRES (3) contratos de construcción y/o adecuación y/o mejoramiento y/o ampliación y/o remodelación de, infraestructura eléctrica y/o cableado estructurado y/o redes de telecomunicaciones de, edificaciones no residenciales, en la cual conste la ejecución de puntos de red y/o voz y/o datos.
Al menos uno de los contratos deberá contener el suministro e instalación de fibra óptica y entre los contratos aportados como experiencia específica del oferente deben acreditar la ejecución de al menos quinientos (500) puntos de red y/o voz y/o datos.
La sumatoria del valor actualizado de los contratos aportados debe ser por una cuantía igual o superior al presupuesto oficial de la presente convocatoria, relacionada con el criterio de VALOR TOTAL EJECUTADO (VTE). Para este criterio (VTE) solo se tendrá en cuenta el valor ejecutado de infraestructura eléctrica u obra eléctrica contenida en los contratos aportados.
La experiencia específica se acreditará mediante la presentación de las correspondientes actas de liquidación y/o actas de recibo final y/o certificaciones suscritas por el representante legal o quien tenga por decreto o documento similar la asignación de sus funciones en la entidad pública o privada y, en las que sea posible verificar las actividades ejecutadas en el cumplimiento de los objetos de los respectivos contratos.
Los contratos deberán haber sido suscritos por el oferente ya sea individualmente o en consorcio o unión temporal con entidades públicas o privadas, éstas últimas necesariamente deberán ser personas jurídicas.
Los contratos que aporte el oferente para demostrar su experiencia específica, deberán haberse ejecutado y liquidado antes del cierre de la presente convocatoria y los documentos que soporten o certifiquen esta experiencia, deberán contener como mínimo Nº del contrato, entidad contratante, objeto, fecha de inicio, fecha de finalización y valor total ejecutado.
La Universidad de Cauca tendrá en cuenta la experiencia que presenten los proponentes en calidad de Consorcio y Unión Temporal, proporcional a su participación en dichas alianzas comerciales.
La Universidad del Cauca se reserva el derecho de verificar la información suministrada por el proponente y de solicitar las aclaraciones que considere convenientes. 
Si el contrato incumple cualquiera de los requisitos anteriores NO SERÁ tenido en cuenta para la evaluación. </t>
  </si>
  <si>
    <t>VTE = 711,34
PO = $624.417.987</t>
  </si>
  <si>
    <t>El oferente deberá diligenciar el Anexo G: EXPERIENCIA ESPECIFICA DEL PROPONENTE que se publicará en el presente proceso, este documento deberá presentarse en medio digital en formato Excel (versión 97 o superior) y adicionalmente en PDF debidamente firmado. 
En caso que el proponente relacione o anexe un número superior a TRES (3) contratos, para efectos de evaluación de la experiencia específica, únicamente se tendrán en cuenta los TRES (3) primeros contratos relacionados en el formulario de experiencia específica (Anexo G) en orden consecutivo. Los proponentes deberán diligenciar toda la información requerida en el formulario de experiencia específica.</t>
  </si>
  <si>
    <r>
      <t xml:space="preserve">Cada contrato que el proponente aporte como experiencia específica debe estar registrado en el RUP y debe encontrarse inscrito en mínimo dos (2) códigos UNSPSC exigido en el numeral 2.1 literal (d) del presente pliego de condiciones y obligatoriamente entre los contratos aportados deberán sumar todos los códigos UNSPSC exigidos. El RUP deberá estar vigente y en firme, de lo contrario el proponente quedará INHABILITADO.
CODIGOS UNSPSC: </t>
    </r>
    <r>
      <rPr>
        <b/>
        <sz val="10"/>
        <rFont val="Arial Narrow"/>
        <family val="2"/>
      </rPr>
      <t>391217 - 721015 - 721515 - 721516 - 811017</t>
    </r>
  </si>
  <si>
    <t>En el caso de Consorcio y/o Uniones Temporales el representante legal debe ser ingeniero eléctrico o ingeniero electricista o ingeniero electromecánico o ingeniero electrónico y formar parte del Consorcio o Unión Temporal. Deberá anexar la tarjeta profesional y la vigencia de la matrícula expedida por la entidad competente. Los consorciados deben ser ingenieros eléctricos o ingenieros electricistas o ingenieros electromecánicos o ingenieros electrónicos (cuando sean personas naturales).</t>
  </si>
  <si>
    <t>La acreditación de la experiencia general será soportada con: 
a) La vigencia de la matrícula expedida por el organismo competente, con antelación no mayor a seis (6) meses contados a partir de la fecha de cierre del presente proceso de selección. 
b) Copia de la tarjeta o matricula profesional según corresponda. 
c) Carta de compromiso original (Anexo H), debidamente suscrita</t>
  </si>
  <si>
    <r>
      <t xml:space="preserve">Las certificaciones de la experiencia específica como </t>
    </r>
    <r>
      <rPr>
        <b/>
        <u/>
        <sz val="10"/>
        <rFont val="Arial Narrow"/>
        <family val="2"/>
      </rPr>
      <t>director de obra</t>
    </r>
    <r>
      <rPr>
        <sz val="10"/>
        <rFont val="Arial Narrow"/>
        <family val="2"/>
      </rPr>
      <t xml:space="preserve">, deben ser soportadas conforme a los siguientes requerimientos: 
a) Ser suscritas por la entidad pública y/o entidad privada contratante (exceptuando de estas últimas, las personas naturales, consorcios y uniones temporales). 
o 
b) Ser suscritas por el contratista de la obra, allegando el contrato laboral o el contrato de prestación de servicios. 
c) En ambos casos (a y b) no se admiten autocertificaciones. 
d) En ambos casos (a y b) se debe anexar el acta de recibo final de obra y/o acta de liquidación del contrato. </t>
    </r>
  </si>
  <si>
    <r>
      <t xml:space="preserve">Las certificaciones de la experiencia específica </t>
    </r>
    <r>
      <rPr>
        <b/>
        <u/>
        <sz val="10"/>
        <rFont val="Arial Narrow"/>
        <family val="2"/>
      </rPr>
      <t>como contratista</t>
    </r>
    <r>
      <rPr>
        <sz val="10"/>
        <rFont val="Arial Narrow"/>
        <family val="2"/>
      </rPr>
      <t>, será soportada con uno de los dos requerimientos que se relacionan a continuación: 
a) Certificación suscrita por el representante legal de la Entidad pública o quien tenga por decreto o documento similar la asignación de sus funciones en la entidad territorial y/o del Estado; y que contenga como mínimo la siguiente información: Nº del contrato, entidad contratante, objeto, fecha de inicio, fecha de finalización y valor total ejecutado. 
b) Se debe anexar el acta de recibo final de obra y/o acta de liquidación del contrato.</t>
    </r>
  </si>
  <si>
    <r>
      <rPr>
        <b/>
        <sz val="10"/>
        <rFont val="Arial Narrow"/>
        <family val="2"/>
      </rPr>
      <t>Director de obra:</t>
    </r>
    <r>
      <rPr>
        <sz val="10"/>
        <rFont val="Arial Narrow"/>
        <family val="2"/>
      </rPr>
      <t xml:space="preserve"> Un (1) ingeniero eléctrico o ingeniero electricista o ingeniero electromecánico o ingeniero electrónico, con al menos quince </t>
    </r>
    <r>
      <rPr>
        <b/>
        <sz val="10"/>
        <rFont val="Arial Narrow"/>
        <family val="2"/>
      </rPr>
      <t>(15) años</t>
    </r>
    <r>
      <rPr>
        <sz val="10"/>
        <rFont val="Arial Narrow"/>
        <family val="2"/>
      </rPr>
      <t xml:space="preserve"> de experiencia general, contados a partir de la expedición de la matrícula profesional y con una experiencia específica certificada en al menos tres (03) contratos como: </t>
    </r>
    <r>
      <rPr>
        <b/>
        <u/>
        <sz val="10"/>
        <rFont val="Arial Narrow"/>
        <family val="2"/>
      </rPr>
      <t>director de obra</t>
    </r>
    <r>
      <rPr>
        <sz val="10"/>
        <rFont val="Arial Narrow"/>
        <family val="2"/>
      </rPr>
      <t xml:space="preserve"> en construcción y/o adecuación y/o mejoramiento y/o ampliación y/o remodelación de, infraestructura eléctrica y/o cableado estructurado y/o redes de telecomunicaciones de, edificaciones no residenciales; o como </t>
    </r>
    <r>
      <rPr>
        <b/>
        <u/>
        <sz val="10"/>
        <rFont val="Arial Narrow"/>
        <family val="2"/>
      </rPr>
      <t>contratista de obra</t>
    </r>
    <r>
      <rPr>
        <sz val="10"/>
        <rFont val="Arial Narrow"/>
        <family val="2"/>
      </rPr>
      <t xml:space="preserve"> en construcción y/o adecuación y/o mejoramiento y/o ampliación y/o remodelación de, infraestructura eléctrica y/o cableado estructurado y/o redes de telecomunicaciones de, edificaciones no residenciales. 
El Director de obra ofrecido puede ser el mismo oferente cuando se trate de persona natural o persona natural integrante de un consorcio o unión temporal que cumpla con las condiciones y requisitos del presente pliego de condiciones.
</t>
    </r>
  </si>
  <si>
    <r>
      <t xml:space="preserve">a. Cada una de las certificaciones de experiencia especifica en relación con el tiempo laborado en cada uno de los cargos del personal deberá ser </t>
    </r>
    <r>
      <rPr>
        <b/>
        <u/>
        <sz val="10"/>
        <rFont val="Arial Narrow"/>
        <family val="2"/>
      </rPr>
      <t>igual o mayor a tres (3) meses</t>
    </r>
    <r>
      <rPr>
        <sz val="10"/>
        <rFont val="Arial Narrow"/>
        <family val="2"/>
      </rPr>
      <t xml:space="preserve">. </t>
    </r>
  </si>
  <si>
    <t>Técnico Electricista</t>
  </si>
  <si>
    <r>
      <rPr>
        <b/>
        <sz val="10"/>
        <rFont val="Arial Narrow"/>
        <family val="2"/>
      </rPr>
      <t>Residente de Obra.</t>
    </r>
    <r>
      <rPr>
        <sz val="10"/>
        <rFont val="Arial Narrow"/>
        <family val="2"/>
      </rPr>
      <t xml:space="preserve"> Un (1) ingeniero eléctrico o ingeniero electricista o ingeniero electromecánico o ingeniero electrónico con al menos</t>
    </r>
    <r>
      <rPr>
        <b/>
        <sz val="10"/>
        <rFont val="Arial Narrow"/>
        <family val="2"/>
      </rPr>
      <t xml:space="preserve"> cinco (5) años </t>
    </r>
    <r>
      <rPr>
        <sz val="10"/>
        <rFont val="Arial Narrow"/>
        <family val="2"/>
      </rPr>
      <t xml:space="preserve">de experiencia general, contados a partir de la expedición de la matrícula profesional con </t>
    </r>
    <r>
      <rPr>
        <b/>
        <sz val="10"/>
        <rFont val="Arial Narrow"/>
        <family val="2"/>
      </rPr>
      <t>100% de disponibilidad</t>
    </r>
    <r>
      <rPr>
        <sz val="10"/>
        <rFont val="Arial Narrow"/>
        <family val="2"/>
      </rPr>
      <t xml:space="preserve"> de tiempo en obra, y experiencia específica certificada en mínimo tres (03) contratos como: </t>
    </r>
    <r>
      <rPr>
        <b/>
        <u/>
        <sz val="10"/>
        <rFont val="Arial Narrow"/>
        <family val="2"/>
      </rPr>
      <t>director de obra o residente de obra</t>
    </r>
    <r>
      <rPr>
        <sz val="10"/>
        <rFont val="Arial Narrow"/>
        <family val="2"/>
      </rPr>
      <t xml:space="preserve"> en construcción y/o adecuación y/o mejoramiento y/o ampliación y/o remodelación de, infraestructura eléctrica y/o cableado estructurado y/o redes de telecomunicaciones de, edificaciones no residenciales; o como </t>
    </r>
    <r>
      <rPr>
        <b/>
        <u/>
        <sz val="10"/>
        <rFont val="Arial Narrow"/>
        <family val="2"/>
      </rPr>
      <t>contratista de obra</t>
    </r>
    <r>
      <rPr>
        <sz val="10"/>
        <rFont val="Arial Narrow"/>
        <family val="2"/>
      </rPr>
      <t xml:space="preserve"> en construcción y/o adecuación y/o mejoramiento y/o ampliación y/o remodelación de, infraestructura eléctrica y/o cableado estructurado y/o redes de telecomunicaciones de, edificaciones no residenciales.
</t>
    </r>
  </si>
  <si>
    <t>La acreditación de la experiencia general será soportada con: 
a) La vigencia de la matrícula expedida por el organismo competente, con antelación no mayor a seis (6) meses contados a partir de la fecha de cierre del presente proceso de selección. 
b) Copia de la tarjeta o matricula profesional según corresponda 
c) Carta de compromiso original (Anexo H), debidamente suscrita</t>
  </si>
  <si>
    <r>
      <t xml:space="preserve">Las certificaciones de la experiencia específica como </t>
    </r>
    <r>
      <rPr>
        <b/>
        <u/>
        <sz val="10"/>
        <rFont val="Arial Narrow"/>
        <family val="2"/>
      </rPr>
      <t>técnico electricista</t>
    </r>
    <r>
      <rPr>
        <sz val="10"/>
        <rFont val="Arial Narrow"/>
        <family val="2"/>
      </rPr>
      <t>, serán soportadas conforme a los siguientes requerimientos: 
a) Ser suscritas por la entidad pública y/o entidad privada contratante (exceptuando de estas últimas, las personas naturales, consorcios y uniones temporales). 
o
b) Ser suscritas por el contratista de la obra, allegando el contrato laboral o el contrato de prestación de servicios 
c) En ambos casos (a y b) no se admiten autocertificaciones. 
d) En ambos casos se debe anexar el acta de recibo final de obra y/o acta de liquidación del contrato.</t>
    </r>
  </si>
  <si>
    <t>La acreditación de la experiencia general será soportada con:
a) Documento que acredite el Título profesional o técnico o tecnólogo o postgrado en un área de salud ocupacional.
b) Resolución que le concede licencia para prestar servicios en salud ocupacional, expedida por entidad competente.
c) Carta de compromiso (Anexo H), debidamente suscrita.</t>
  </si>
  <si>
    <r>
      <t xml:space="preserve">Las certificaciones de la experiencia específica como </t>
    </r>
    <r>
      <rPr>
        <b/>
        <u/>
        <sz val="10"/>
        <rFont val="Arial Narrow"/>
        <family val="2"/>
      </rPr>
      <t>profesional SISOMA</t>
    </r>
    <r>
      <rPr>
        <sz val="10"/>
        <rFont val="Arial Narrow"/>
        <family val="2"/>
      </rPr>
      <t xml:space="preserve"> serán soportadas conforme a los siguientes requerimientos: 
a) Ser suscritas por la entidad pública y/o entidad privada contratante (exceptuando de estas últimas, las personas naturales, consorcios y uniones temporales). 
o 
b) Ser suscritas por el contratista de la obra, allegando el contrato laboral o el contrato de prestación de servicios. 
c) En ambos casos (a y b) no se admiten autocertificaciones. 
d) En ambos casos (a y b) se debe anexar el acta de recibo final de obra y/o acta de liquidación del contrato.</t>
    </r>
  </si>
  <si>
    <r>
      <rPr>
        <b/>
        <sz val="10"/>
        <rFont val="Arial Narrow"/>
        <family val="2"/>
      </rPr>
      <t>Técnico Electricista.</t>
    </r>
    <r>
      <rPr>
        <sz val="10"/>
        <rFont val="Arial Narrow"/>
        <family val="2"/>
      </rPr>
      <t xml:space="preserve"> Dos (2) técnicos electricistas con al menos </t>
    </r>
    <r>
      <rPr>
        <b/>
        <sz val="10"/>
        <rFont val="Arial Narrow"/>
        <family val="2"/>
      </rPr>
      <t xml:space="preserve">cinco (5) años </t>
    </r>
    <r>
      <rPr>
        <sz val="10"/>
        <rFont val="Arial Narrow"/>
        <family val="2"/>
      </rPr>
      <t>de experiencia general, contados a partir de la expedición de la matrícula profesional CONTEC T1, con 1</t>
    </r>
    <r>
      <rPr>
        <b/>
        <sz val="10"/>
        <rFont val="Arial Narrow"/>
        <family val="2"/>
      </rPr>
      <t>00% de disponibilidad</t>
    </r>
    <r>
      <rPr>
        <sz val="10"/>
        <rFont val="Arial Narrow"/>
        <family val="2"/>
      </rPr>
      <t xml:space="preserve"> de tiempo en obra, y experiencia específica certificada en al menos tres (03) contratos como: </t>
    </r>
    <r>
      <rPr>
        <b/>
        <u/>
        <sz val="10"/>
        <rFont val="Arial Narrow"/>
        <family val="2"/>
      </rPr>
      <t>técnico electricista</t>
    </r>
    <r>
      <rPr>
        <sz val="10"/>
        <rFont val="Arial Narrow"/>
        <family val="2"/>
      </rPr>
      <t xml:space="preserve"> en construcción y/o adecuación y/o mejoramiento y/o ampliación y/o remodelación de infraestructura eléctrica y/o cableado estructurado y/o redes de telecomunicaciones de, edificaciones no residenciales. 
Adicionalmente deberá presentar certificado de entrenamiento o reentrenamiento de trabajo seguro en alturas nivel avanzado vigente, es decir con fecha de expedición que no supere un (1) año a la fecha de cierre de la presente convocatoria.</t>
    </r>
  </si>
  <si>
    <r>
      <rPr>
        <b/>
        <sz val="10"/>
        <rFont val="Arial Narrow"/>
        <family val="2"/>
      </rPr>
      <t>Profesional en salud ocupacional.</t>
    </r>
    <r>
      <rPr>
        <sz val="10"/>
        <rFont val="Arial Narrow"/>
        <family val="2"/>
      </rPr>
      <t xml:space="preserve"> Un (1) profesional en un área de salud ocupacional o tecnólogo en salud ocupacional o técnico en salud ocupacional o profesional con postgrado en un área de salud ocupacional, los cuales deberán certificar al menos </t>
    </r>
    <r>
      <rPr>
        <b/>
        <sz val="10"/>
        <rFont val="Arial Narrow"/>
        <family val="2"/>
      </rPr>
      <t>tres (3) años</t>
    </r>
    <r>
      <rPr>
        <sz val="10"/>
        <rFont val="Arial Narrow"/>
        <family val="2"/>
      </rPr>
      <t xml:space="preserve"> de experiencia general, contados a partir de expedición de la resolución que le concede licencia para prestar servicios en salud ocupacional. Su disponibilidad para el proyecto debe ser </t>
    </r>
    <r>
      <rPr>
        <b/>
        <sz val="10"/>
        <rFont val="Arial Narrow"/>
        <family val="2"/>
      </rPr>
      <t>100% de tiempo en obra</t>
    </r>
    <r>
      <rPr>
        <sz val="10"/>
        <rFont val="Arial Narrow"/>
        <family val="2"/>
      </rPr>
      <t>. La licencia deberá estar vigente a la fecha de cierre de la presente convocatoria y experiencia específica certificada en la participación de al menos un (1) contrato como:</t>
    </r>
    <r>
      <rPr>
        <b/>
        <sz val="10"/>
        <rFont val="Arial Narrow"/>
        <family val="2"/>
      </rPr>
      <t xml:space="preserve"> </t>
    </r>
    <r>
      <rPr>
        <b/>
        <u/>
        <sz val="10"/>
        <rFont val="Arial Narrow"/>
        <family val="2"/>
      </rPr>
      <t>profesional SISOMA</t>
    </r>
    <r>
      <rPr>
        <sz val="10"/>
        <rFont val="Arial Narrow"/>
        <family val="2"/>
      </rPr>
      <t xml:space="preserve"> en construcción y/o adecuación y/o mejoramiento y/o ampliación y/o remodelación de, infraestructura eléctrica y/o cableado estructurado y/o redes de telecomunicaciones de, edificaciones no residenciales. 
Adicionalmente deberá presentar certificado de entrenamiento o reentrenamiento de trabajo seguro en alturas nivel avanzado vigente, es decir con fecha de expedición que no supere un (1) año a la fecha de cierre de la presente convocatoria.</t>
    </r>
  </si>
  <si>
    <t>2.3.1</t>
  </si>
  <si>
    <t>ALCALA SAS</t>
  </si>
  <si>
    <t>CONVOCATORIA No. 024-2020</t>
  </si>
  <si>
    <r>
      <t xml:space="preserve">CODIGOS UNSPSC:
</t>
    </r>
    <r>
      <rPr>
        <b/>
        <sz val="10"/>
        <color rgb="FFFF0000"/>
        <rFont val="Calibri"/>
        <family val="2"/>
        <scheme val="minor"/>
      </rPr>
      <t>391217 - 721015 - 721515 - 721516 - 811017</t>
    </r>
  </si>
  <si>
    <r>
      <t xml:space="preserve">CODIGOS UNSPSC:
</t>
    </r>
    <r>
      <rPr>
        <b/>
        <sz val="10"/>
        <color rgb="FFFF0000"/>
        <rFont val="Calibri"/>
        <family val="2"/>
        <scheme val="minor"/>
      </rPr>
      <t>391217 - 721015 - 721515 - 721516</t>
    </r>
  </si>
  <si>
    <r>
      <t xml:space="preserve">CONTRATO No. 1
</t>
    </r>
    <r>
      <rPr>
        <b/>
        <sz val="10"/>
        <rFont val="Arial Narrow"/>
        <family val="2"/>
      </rPr>
      <t>391217 - 721015 - 721515 - 721516 - 811017</t>
    </r>
    <r>
      <rPr>
        <sz val="10"/>
        <rFont val="Arial Narrow"/>
        <family val="2"/>
      </rPr>
      <t xml:space="preserve">
CONTRATO No. 2
</t>
    </r>
    <r>
      <rPr>
        <b/>
        <sz val="10"/>
        <rFont val="Arial Narrow"/>
        <family val="2"/>
      </rPr>
      <t xml:space="preserve">391217 - 721015 - 721515 - 721516 - 811017
</t>
    </r>
    <r>
      <rPr>
        <sz val="10"/>
        <rFont val="Arial Narrow"/>
        <family val="2"/>
      </rPr>
      <t>CONTRATO No. 3</t>
    </r>
    <r>
      <rPr>
        <b/>
        <sz val="10"/>
        <rFont val="Arial Narrow"/>
        <family val="2"/>
      </rPr>
      <t xml:space="preserve">
391217 - 721015 - 721515 - 721516</t>
    </r>
  </si>
  <si>
    <t>APORTA ANEXO G EXPERIENCIA ESPECIFICA EN PDF DEBIDAMENTE SUSCRITO</t>
  </si>
  <si>
    <t>En ofertas presentadas por consorcios o uniones temporales, cada uno de los integrantes debe acreditar experiencia especifica como mínimo el 30% del presupuesto oficial relacionada con el criterio del VTE y en máximo TRES (3) contratos (pudiendo incluir los contratos que se aportan para acreditar la experiencia específica del proponente plural, aunque no necesariamente deben ser coincidentes la experiencia que aporta el proponente plural con la mínima exigida a cada miembro de la figura asociativa, sin embargo, se mantienen idénticos los requisitos para que pueda ser considerada experiencia específica habilitante). Para este criterio (VTE) solo se tendrá en cuenta el valor ejecutado de infraestructura eléctrica u obra eléctrica contenida en los contratos aportados.   VTE min = 213,40    $187.325.396</t>
  </si>
  <si>
    <t>El representante legal de la persona Jurídica, debe ser ingeniero eléctrico o ingeniero electricista o ingeniero electromecánico o ingeniero electrónico, si no posee título académico en esta profesión, la propuesta deberá ser avalada por un ingeniero eléctrico o ingeniero electricista o ingeniero electromecánico o ingeniero electrónico, matriculado, en virtud de lo previsto en el artículo 20 de la Ley 842 de 2003, quien deberá cumplir con los requisitos antes enunciados.</t>
  </si>
  <si>
    <t>INGENIERO ELECTRICISTA
FECHA EXP. M.P. 1985</t>
  </si>
  <si>
    <t>ING. ELECTRONICO
FECHA EXP. M.P. 2013
ING. ELECTRICISTA
FECHA EXP. M.P. 2014</t>
  </si>
  <si>
    <t>APORTA TARJETA PROFESIONAL
VIGENCIA M.P. COPNIA EXP. 28-OCT-2020
CARTA DE INTENCIÓN
DISPONIBILIDAD 50%</t>
  </si>
  <si>
    <t>CONTRATO No. 1
164 DIAS
CONTRATO No. 2
16 MESES
CONTRATO No. 3
574 DIAS</t>
  </si>
  <si>
    <t>2.3.3.</t>
  </si>
  <si>
    <t>CERTIFICADOS DE CONFORMIDAD RETIE DE MATERIALES ELECTRICOS</t>
  </si>
  <si>
    <t xml:space="preserve">El oferente deberá anexar el certificado de conformidad de los siguientes insumos o materiales que se instalaran en el proyecto de acuerdo al reglamento técnico establecido en RETIE.
● Cable UTP categoría 6A
● Conector Jack RJ45
● Bandeja metálica galvanizada en caliente con tapa ancho 30 cm y accesorios de fijación y distribución.
● Bandeja metálica galvanizada en caliente tipo malla ancho 30 cm y accesorios de fijación y distribución.
● Fibra óptica multimodo mínimo 6 hilos 50/125. OM4 Lszh = low smoke zero halogen
</t>
  </si>
  <si>
    <t>2.3.4.</t>
  </si>
  <si>
    <t xml:space="preserve"> PROTOCOLO DE BIOSEGURIDAD Y PAPSO DEL OFERENTE</t>
  </si>
  <si>
    <t xml:space="preserve">El proponente debe presentar el Protocolo de Bioseguridad y el Plan de Aplicación del Protocolo Sanitario para la Obra (PAPSO) a implementar durante la ejecución del objeto contractual de la presente convocatoria, los cuales deben atender los lineamientos establecidos por el Gobierno Nacional mediante la Resolución No. 666 del 24 de abril de 2020 y la Circular Conjunta No. 001 del 11 de abril de 2020. El Protocolo de Bioseguridad y PAPSO deberán ser suscritos por el proponente y el profesional en salud ocupacional propuesto en la oferta. Este será validado por el Área de Salud Ocupacional de la Universidad del Cauca, como requisito habilitante.
</t>
  </si>
  <si>
    <t>2.3.5.</t>
  </si>
  <si>
    <t>CARTA DE COMPROMISO PAPSO (Anexo K)</t>
  </si>
  <si>
    <t xml:space="preserve">El director de obra o proponente debe anexar la Carta de Compromiso suscrita (Anexo K), en la cual se comprometa a dar cumplimiento a la implementación del Plan de Aplicación del Protocolo Sanitario para la Obra (PAPSO) propuesto por el oferente adjudicatario para la ejecución del proyecto.
</t>
  </si>
  <si>
    <t>PRESENTA CARTA DE COMPROMISO PAPSO (ANEXO K) SUSCRITO POR EL DIRECTOR DE OBRA PROPUESTO</t>
  </si>
  <si>
    <t>APORTA CARTA DE PRESENTACIÓN DE LA PROPUESTA SUSCRITA POR EL REPRESENTANTE LEGAL DE LA PERSONA JURIDICA Y ABONADA POR UN INGENIERO ELECTRICISTA</t>
  </si>
  <si>
    <t>LILA ALEJANDRA GARZON</t>
  </si>
  <si>
    <t>POLIOBRAS SAS</t>
  </si>
  <si>
    <t>ASESOR EN REDES DE TELECOMUNICACIONES, Y REDES INALAMBRICAS Y CABLEADAS</t>
  </si>
  <si>
    <t>ASESOR EN REDES DE TELECOMUNICACIONES, Y REDES INALAMBRICAS Y CABLEADAS DURANTE LA EJECUCIÓN DE LA OBRA, CON DEDICACIÓN MÍNIMA DE 20% (200 puntos)</t>
  </si>
  <si>
    <t>La acreditación de la experiencia general será soportada con: 
a. La vigencia de la matrícula expedida por el organismo competente, con antelación no mayor a seis (6) meses contados a partir de la fecha de cierre del presente proceso de selección.
b. Copia de la tarjeta o matrícula profesional según corresponda
c. Copia del diploma o acta de grado mediante la cual obtuvo el título de postgrado
d. Carta de compromiso original (Anexo H), debidamente suscrita.</t>
  </si>
  <si>
    <t>Las certificaciones de la experiencia específica como consultor o asesor, en redes de telecomunicaciones o en redes y comunicaciones, serán soportadas conforme a los siguientes requerimientos:
a. Ser suscritas por la entidad pública y/o entidad privada contratante (exceptuando de estas últimas, las personas naturales, consorcios y uniones temporales)
o
b. Ser suscritas por el contratista de la obra, allegando el contrato laboral o el contrato de prestación de servicios
c. En ambos casos (a y b) no se admiten autocertificaciones.
d. En ambos casos se debe anexar el acta de recibo final de obra y/o acta de liquidación del contrato.</t>
  </si>
  <si>
    <r>
      <t>a. La certificación de experiencia especifica en relación con el tiempo laborado en cada uno de los cargos del personal asesor deberá ser</t>
    </r>
    <r>
      <rPr>
        <b/>
        <u/>
        <sz val="10"/>
        <rFont val="Arial Narrow"/>
        <family val="2"/>
      </rPr>
      <t xml:space="preserve"> igual o mayor a tres (3) meses</t>
    </r>
    <r>
      <rPr>
        <sz val="10"/>
        <rFont val="Arial Narrow"/>
        <family val="2"/>
      </rPr>
      <t xml:space="preserve">. 
e. </t>
    </r>
    <r>
      <rPr>
        <b/>
        <u/>
        <sz val="10"/>
        <rFont val="Arial Narrow"/>
        <family val="2"/>
      </rPr>
      <t>El ingeniero residente no puede ser el mismo asesor en cualquiera de las disciplinas</t>
    </r>
    <r>
      <rPr>
        <sz val="10"/>
        <rFont val="Arial Narrow"/>
        <family val="2"/>
      </rPr>
      <t xml:space="preserve"> que se mencionan en el numeral 3.2.2 de estos pliegos de condiciones y que son sujetos a asignación de puntaje.  En el caso en que llegase a darse esta situación, y si el ingeniero residente cumple con todas las condiciones habilitantes, sería habilitado, pero no sería sujeto a asignación de puntaje.</t>
    </r>
  </si>
  <si>
    <r>
      <t>a. La certificación de experiencia especifica en relación con el tiempo laborado en cada uno de los cargos del personal asesor deberá ser</t>
    </r>
    <r>
      <rPr>
        <b/>
        <u/>
        <sz val="10"/>
        <rFont val="Arial Narrow"/>
        <family val="2"/>
      </rPr>
      <t xml:space="preserve"> igual o mayor a tres (3) meses</t>
    </r>
    <r>
      <rPr>
        <sz val="10"/>
        <rFont val="Arial Narrow"/>
        <family val="2"/>
      </rPr>
      <t xml:space="preserve">. </t>
    </r>
  </si>
  <si>
    <r>
      <t xml:space="preserve">El asesor en redes de telecomunicaciones, y redes inalámbricas y cableadas debe ser un ingeniero electrónico o ingeniero de sistemas o ingeniero eléctrico o ingeniero electricista, con título de postgrado (especialización y/o maestría y/o doctorado) en redes de telecomunicaciones o en redes y comunicaciones o en distribución de redes, sistema de transmisión y distribución de energía, con experiencia general igual o superior a </t>
    </r>
    <r>
      <rPr>
        <b/>
        <sz val="10"/>
        <rFont val="Arial Narrow"/>
        <family val="2"/>
      </rPr>
      <t>ocho (8) años</t>
    </r>
    <r>
      <rPr>
        <sz val="10"/>
        <rFont val="Arial Narrow"/>
        <family val="2"/>
      </rPr>
      <t xml:space="preserve"> contados a partir de la obtención del título de postgrado, y con experiencia específica certificada con participación de al menos un (01) contrato como: </t>
    </r>
    <r>
      <rPr>
        <b/>
        <sz val="10"/>
        <rFont val="Arial Narrow"/>
        <family val="2"/>
      </rPr>
      <t>consultor o asesor</t>
    </r>
    <r>
      <rPr>
        <sz val="10"/>
        <rFont val="Arial Narrow"/>
        <family val="2"/>
      </rPr>
      <t>, en redes de telecomunicaciones o en redes y comunicaciones, en construcción y/o adecuación y/o mejoramiento y/o ampliación y/o remodelación de, infraestructura eléctrica y/o cableado estructurado y/o redes de telecomunicaciones de, edificaciones no residenciales.</t>
    </r>
  </si>
  <si>
    <t>INGENIERO ELECTRICISTA
FECHA EXP. M.P. 2001</t>
  </si>
  <si>
    <t>APORTA TARJETA PROFESIONAL
VIGENCIA M.P.  EXP. 24-SEP-2020
ESPECIALISTA EN SISTEMAS DE TRASMISIÓN DE LA ENERGIA ELECTRICA EXP. DIC-2011
CARTA DE INTENCIÓN DISPONIBILIDAD 20%</t>
  </si>
  <si>
    <t>CONTRATO No. 1
8 MESES
CONTRATO No. 2
164 DIAS
CONTRATO No. 3
6 MESES</t>
  </si>
  <si>
    <r>
      <t xml:space="preserve">Cumplido el requisito mínimo habilitante de PERSONAL MÍNIMO REQUERIDO, se otorgará puntaje adicional a la experiencia especifica del ingeniero director y del ingeniero residente, superior a la mínima requerida y acreditada por él oferente, así: 
</t>
    </r>
    <r>
      <rPr>
        <b/>
        <sz val="10"/>
        <rFont val="Arial Narrow"/>
        <family val="2"/>
      </rPr>
      <t>Director</t>
    </r>
    <r>
      <rPr>
        <sz val="10"/>
        <rFont val="Arial Narrow"/>
        <family val="2"/>
      </rPr>
      <t xml:space="preserve">: En al menos un (01) contrato adicional como: </t>
    </r>
    <r>
      <rPr>
        <b/>
        <sz val="10"/>
        <rFont val="Arial Narrow"/>
        <family val="2"/>
      </rPr>
      <t>director de obra</t>
    </r>
    <r>
      <rPr>
        <sz val="10"/>
        <rFont val="Arial Narrow"/>
        <family val="2"/>
      </rPr>
      <t xml:space="preserve"> en construcción y/o adecuación y/o mejoramiento y/o ampliación y/o emodelación de, infraestructura eléctrica y/o cableado estructurado y/o redes de telecomunicaciones de, edificaciones no residenciales o como </t>
    </r>
    <r>
      <rPr>
        <b/>
        <sz val="10"/>
        <rFont val="Arial Narrow"/>
        <family val="2"/>
      </rPr>
      <t>contratista de obra</t>
    </r>
    <r>
      <rPr>
        <sz val="10"/>
        <rFont val="Arial Narrow"/>
        <family val="2"/>
      </rPr>
      <t xml:space="preserve"> en construcción y/o adecuación y/o mejoramiento y/o ampliación y/o remodelación de, infraestructura eléctrica y/o cableado estructurado y/o redes de telecomunicaciones de, edificaciones no residenciales.
</t>
    </r>
    <r>
      <rPr>
        <b/>
        <sz val="10"/>
        <rFont val="Arial Narrow"/>
        <family val="2"/>
      </rPr>
      <t>Residente</t>
    </r>
    <r>
      <rPr>
        <sz val="10"/>
        <rFont val="Arial Narrow"/>
        <family val="2"/>
      </rPr>
      <t xml:space="preserve">: En al menos un (01) contrato adicional como: </t>
    </r>
    <r>
      <rPr>
        <b/>
        <sz val="10"/>
        <rFont val="Arial Narrow"/>
        <family val="2"/>
      </rPr>
      <t>director de obra o residente de obra</t>
    </r>
    <r>
      <rPr>
        <sz val="10"/>
        <rFont val="Arial Narrow"/>
        <family val="2"/>
      </rPr>
      <t xml:space="preserve"> en construcción y/o adecuación y/o mejoramiento y/o ampliación y/o remodelación de, infraestructura eléctrica y/o cableado estructurado y/o redes de telecomunicaciones de, edificaciones no residenciales o como </t>
    </r>
    <r>
      <rPr>
        <b/>
        <sz val="10"/>
        <rFont val="Arial Narrow"/>
        <family val="2"/>
      </rPr>
      <t>contratista de obra</t>
    </r>
    <r>
      <rPr>
        <sz val="10"/>
        <rFont val="Arial Narrow"/>
        <family val="2"/>
      </rPr>
      <t xml:space="preserve"> en construcción y/o adecuación y/o mejoramiento y/o ampliación y/o remodelación de, infraestructura eléctrica y/o cableado estructurado y/o redes de telecomunicaciones de, edificaciones no residenciales.
Las certificaciones de la experiencia específica como director o residente de obra deben ser soportadas conforme a los siguientes requerimientos: 
a) Ser suscritas por la entidad pública y/o entidad privada contratante (exceptuando de estas últimas, las personas naturales, consorcios y uniones temporales) 
o
b) Ser suscritas por el contratista de la obra, allegando el contrato laboral o el contrato de prestación de servicios 
c) En ambos casos (a y b) no se admiten autocertificaciones. 
d) En ambos casos (a y b) se debe anexar el acta de recibo final de obra y/o acta de liquidación del contrato. </t>
    </r>
  </si>
  <si>
    <t>NÚMERO DE CUADRILLAS SIMULTANEAS DE TRABAJO (100 PUNTOS)</t>
  </si>
  <si>
    <t>3.2.4.</t>
  </si>
  <si>
    <t>3.2.3.</t>
  </si>
  <si>
    <t>3.2.2.</t>
  </si>
  <si>
    <t xml:space="preserve">Se otorgará puntaje al proponente que presente carta de compromiso, debidamente suscrita en la que se comprometa a ejecutar el contrato objeto de esta convocatoria, de acuerdo al número de cuadrillas de trabajo simultáneas ofrecidas, cada cuadrilla deberá estar compuesta por un (1) oficial y tres ayudantes (3) ayudantes.
</t>
  </si>
  <si>
    <r>
      <rPr>
        <b/>
        <sz val="9"/>
        <rFont val="Arial Narrow"/>
        <family val="2"/>
      </rPr>
      <t>DIRECTOR DE OBRA</t>
    </r>
    <r>
      <rPr>
        <sz val="9"/>
        <rFont val="Arial Narrow"/>
        <family val="2"/>
      </rPr>
      <t xml:space="preserve">
CONTRATO No. 1 ADICIONAL
130 DIAS
CONTRATO No. 2 ADICIONAL
105 MESES
</t>
    </r>
    <r>
      <rPr>
        <b/>
        <sz val="9"/>
        <rFont val="Arial Narrow"/>
        <family val="2"/>
      </rPr>
      <t>RESIDENTE DE OBRA</t>
    </r>
    <r>
      <rPr>
        <sz val="9"/>
        <rFont val="Arial Narrow"/>
        <family val="2"/>
      </rPr>
      <t xml:space="preserve">
CONTRATO No. 1 ADICIONAL
8 MESES
CONTRATO No. 2 ADICIONAL
105 DIAS</t>
    </r>
  </si>
  <si>
    <t>CONTRATO No. 1
104 DÍAS
CONTRATO No. 2
164 DIAS
CONTRATO No. 3
16 MESES
CONTRATO No. 4
574 DIAS</t>
  </si>
  <si>
    <t>APORTA TARJETA PROFESIONAL ELECTRONICO
VIGENCIA M.P. EXP. 04-SEP-2020
APORTA TARJETA PROFESIONAL ELECTRICISTA
VIGENCIA M.P. EXP. 04-SEP-2020
CARTA DE INTENCIÓN
DISPONIBILIDAD 100%</t>
  </si>
  <si>
    <r>
      <t xml:space="preserve">CONTRATO No. 1
APORTA CERTIFICACIÓN Y ACTA DE LIQUIDAIÓN SUSCRITA POR ENTIDAD PUBLICA DONDE ACREDITA SUMINISTRO, INSTALACIÓN Y PUESTA EN FUNCIONAMIENTO DEL SISTEMA DE CABLEADO ESTRUCTURADO DE EDIFICACION NO RESIDENCIAL
</t>
    </r>
    <r>
      <rPr>
        <sz val="10"/>
        <color rgb="FFFF0000"/>
        <rFont val="Arial Narrow"/>
        <family val="2"/>
      </rPr>
      <t>EN LA DOCUMENTACIÓN APORTADA SE EVIDENCIA LA EJECUCIÓN DE PUNTOS DE RED, PERO NO SE ACREDITA EL RECIBO A SATISFACCIÓN DE LA ENTIDAD CONTRATANTE DEL NUMERO DE PUNTOS DE DATOS FINALMENTE INSTALADOS, ES DECIR NO SE ILUSTRAN CANTIDADES EJECUTADAS.</t>
    </r>
    <r>
      <rPr>
        <sz val="10"/>
        <rFont val="Arial Narrow"/>
        <family val="2"/>
      </rPr>
      <t xml:space="preserve">
CONTRATO No. 2
APORTA CERTIFICACIÓN Y ACTA DE LIQUIDAIÓN SUSCRITA POR ENTIDAD PUBLICA DONDE ACREDITA ADQUISICIÓN, INSTALACIÓN, CONFIGURACIÓN Y AMPLIACIÓN DE CABLEADO ESTRUCTURADO EN EDIFICACIÓN NO RESIDENCIAL.
EN LA DOCUMENTACIÓN APORTADA SE EVIDENCIA LA EJECUCIÓN DE FIBRA OPTICA Y 395 PUNTOS DOBLES DE RED</t>
    </r>
    <r>
      <rPr>
        <sz val="10"/>
        <color rgb="FFFF0000"/>
        <rFont val="Arial Narrow"/>
        <family val="2"/>
      </rPr>
      <t xml:space="preserve">
</t>
    </r>
    <r>
      <rPr>
        <sz val="10"/>
        <rFont val="Arial Narrow"/>
        <family val="2"/>
      </rPr>
      <t xml:space="preserve">
CONTRATO No. 3
APORTA CERTIFICACIÓN Y ACTA DE LIQUIDAIÓN SUSCRITA POR ENTIDAD PUBLICA DONDE ACREDITA ADQUISICIÓN, SUMINISTRO, INSTALACIÓN, Y PUESTA EN FUNCIONAMIENTO DE CABLEADO ESTRUCTURADO EN EDIFICACIÓN NO RESIDENCIAL.
EN LA DOCUMENTACIÓN APORTADA SE EVIDENCIA LA EJECUCIÓN DE FIBRA OPTICA Y 307 PUNTOS DOBLES DE RED</t>
    </r>
  </si>
  <si>
    <t>CONTRATO No. 1
APORTA CERTIFICACIÓN, ACTA DE LIQUIDAIÓN Y ACTA DE RECIBO FINAL SUSCRITA POR ENTIDAD PUBLICA DONDE ACREDITA ADECUACIÓN DE INFRAESTRUCTURA ELECTRICA Y  CABLEADO ESTRUCTURADO DE EDIFICACION NO RESIDENCIAL
EN LA DOCUMENTACIÓN APORTADA SE EVIDENCIA LA EJECUCIÓN DE 455 PUNTOS SENCILLOS DE DATOS
CONTRATO No. 2
APORTA CERTIFICACIÓN Y ACTA DE RECIBO FINAL SUSCRITA POR ENTIDAD PUBLICA DONDE ACREDITA REMODELACIÓN, ADECUACIÓN E INSTALACIÓN DE INFRAESTRUCTURA ELECTRICA Y  CABLEADO ESTRUCTURADO DE EDIFICACION NO RESIDENCIAL
EN LA DOCUMENTACIÓN APORTADA SE EVIDENCIA LA EJECUCIÓN DE FIBRA OPTICA Y 238 PUNTOS DE VOZ/DATOS</t>
  </si>
  <si>
    <r>
      <t xml:space="preserve">CODIGOS UNSPSC:
</t>
    </r>
    <r>
      <rPr>
        <b/>
        <sz val="10"/>
        <color rgb="FFFF0000"/>
        <rFont val="Calibri"/>
        <family val="2"/>
        <scheme val="minor"/>
      </rPr>
      <t>721015 - 721515 - 721516</t>
    </r>
  </si>
  <si>
    <r>
      <t>CODIGOS UNSPSC:</t>
    </r>
    <r>
      <rPr>
        <b/>
        <sz val="10"/>
        <color rgb="FFFF0000"/>
        <rFont val="Calibri"/>
        <family val="2"/>
        <scheme val="minor"/>
      </rPr>
      <t/>
    </r>
  </si>
  <si>
    <t>APORTA ANEXO G EXPERIENCIA ESPECIFICA EN PDF DEBIDAMENTE SUSCRITO Y EN FORMATO EXCEL</t>
  </si>
  <si>
    <r>
      <t xml:space="preserve">CONTRATO No. 1
</t>
    </r>
    <r>
      <rPr>
        <b/>
        <sz val="10"/>
        <rFont val="Arial Narrow"/>
        <family val="2"/>
      </rPr>
      <t>391217 - 721015 - 721515 - 721516</t>
    </r>
    <r>
      <rPr>
        <sz val="10"/>
        <rFont val="Arial Narrow"/>
        <family val="2"/>
      </rPr>
      <t xml:space="preserve">
CONTRATO No. 2
</t>
    </r>
    <r>
      <rPr>
        <b/>
        <sz val="10"/>
        <rFont val="Arial Narrow"/>
        <family val="2"/>
      </rPr>
      <t>721015 - 721515 - 721516</t>
    </r>
  </si>
  <si>
    <t>APORTA TARJETA PROFESIONAL
VIGENCIA M.P. COPNIA EXP. 28-OCT-2020
CARTA DE INTENCIÓN
DISPONIBILIDAD 100%</t>
  </si>
  <si>
    <t>INGENIERO ELECTRICISTA
FECHA EXP. M.P. 2003</t>
  </si>
  <si>
    <r>
      <t xml:space="preserve">Las certificaciones de la experiencia específica como </t>
    </r>
    <r>
      <rPr>
        <b/>
        <sz val="10"/>
        <rFont val="Arial Narrow"/>
        <family val="2"/>
      </rPr>
      <t>contratista de obra</t>
    </r>
    <r>
      <rPr>
        <sz val="10"/>
        <rFont val="Arial Narrow"/>
        <family val="2"/>
      </rPr>
      <t>, será soportada con uno de los dos requerimientos que se relacionan a continuación:
a) Certificación suscrita por el representante legal o quien tenga por decreto o documento similar la asignación de sus funciones en la entidad pública o privada contratante (exceptuando de estas últimas, las personas naturales, consorcios y uniones temporales); y que contenga como mínimo la siguiente información: Nº del contrato, entidad contratante, objeto, fecha de inicio, fecha de finalización y valor total ejecutado.
b) Acta de recibo final de obra y/o acta de liquidación del contrato.</t>
    </r>
  </si>
  <si>
    <t>EL PROPONENTE APORTA CERTIFCACIONES DE CONFORMIDAD DE MATERIALES DE CABLEADO ESTRUCTURADO MARCA COMMSCOPE  CON GARANTIA EXTENDIDA DE 25 AÑOS SOBRE LOS PRODUCTOS EN SOLUCIONES COMPLETAS (MONOMARCA).
EL PROPONENTE APORTA CERTIFICADO DE CONFORMIDAD RETIE DE BANDEJAS PORTACABLES MARCA MECANO.</t>
  </si>
  <si>
    <t>JAIME MARTINEZ</t>
  </si>
  <si>
    <t>PRESENTA DOCUMENTO DE PROTOCOLO DE BIOSEGURIDAD Y PAPSO ACORDE CON LA NORMATIVIDAD VIGENTE Y ARMONIZADO A LAS ACTIVIDADES DE LA EMPRESA.</t>
  </si>
  <si>
    <t>ING. ELECTRICISTA
FECHA EXP. M.P. 1996</t>
  </si>
  <si>
    <t>APORTA TARJETA PROFESIONAL ELECTRICISTA
VIGENCIA M.P. EXP. 28-OCT-2020
CARTA DE INTENCIÓN
DISPONIBILIDAD 100%</t>
  </si>
  <si>
    <t>EN LA DOCUMENTACIÓN APORTADA EN LAS 3 CERTIFICACIONES, NO ES CLARO EN PLAZO DE EJECUCIÓN DE CADA UNO DE LOS CONTRATOS</t>
  </si>
  <si>
    <r>
      <rPr>
        <b/>
        <sz val="10"/>
        <rFont val="Arial Narrow"/>
        <family val="2"/>
      </rPr>
      <t>TECNICO No. 01</t>
    </r>
    <r>
      <rPr>
        <sz val="10"/>
        <rFont val="Arial Narrow"/>
        <family val="2"/>
      </rPr>
      <t xml:space="preserve">
APORTA TARJETA PROFESIONAL
VIGENCIA M.P. EXP. 04-SEP-2020
CARTA DE INTENCIÓN DISPONIBILIDAD 100%
</t>
    </r>
    <r>
      <rPr>
        <b/>
        <sz val="10"/>
        <rFont val="Arial Narrow"/>
        <family val="2"/>
      </rPr>
      <t>TECNICO No. 02</t>
    </r>
    <r>
      <rPr>
        <sz val="10"/>
        <rFont val="Arial Narrow"/>
        <family val="2"/>
      </rPr>
      <t xml:space="preserve">
APORTA TARJETA PROFESIONAL
VIGENCIA M.P. EXP. 24-SEP-2020
CARTA DE INTENCIÓN DISPONIBILIDAD 100%</t>
    </r>
  </si>
  <si>
    <r>
      <rPr>
        <b/>
        <sz val="10"/>
        <rFont val="Arial Narrow"/>
        <family val="2"/>
      </rPr>
      <t>TECNICO No. 01</t>
    </r>
    <r>
      <rPr>
        <sz val="10"/>
        <rFont val="Arial Narrow"/>
        <family val="2"/>
      </rPr>
      <t xml:space="preserve">
APORTA TARJETA PROFESIONAL
VIGENCIA M.P. EXP. 28-OCT-2020
CARTA DE INTENCIÓN DISPONIBILIDAD 100%
</t>
    </r>
    <r>
      <rPr>
        <b/>
        <sz val="10"/>
        <rFont val="Arial Narrow"/>
        <family val="2"/>
      </rPr>
      <t>TECNICO No. 02</t>
    </r>
    <r>
      <rPr>
        <sz val="10"/>
        <rFont val="Arial Narrow"/>
        <family val="2"/>
      </rPr>
      <t xml:space="preserve">
APORTA TARJETA PROFESIONAL
VIGENCIA M.P. EXP. 28-OCT-2020
CARTA DE INTENCIÓN DISPONIBILIDAD 100%</t>
    </r>
  </si>
  <si>
    <r>
      <rPr>
        <b/>
        <sz val="10"/>
        <rFont val="Arial Narrow"/>
        <family val="2"/>
      </rPr>
      <t>TECNICO No. 01</t>
    </r>
    <r>
      <rPr>
        <sz val="10"/>
        <rFont val="Arial Narrow"/>
        <family val="2"/>
      </rPr>
      <t xml:space="preserve">
CERTIFICACIÓN No. 1: </t>
    </r>
    <r>
      <rPr>
        <sz val="10"/>
        <color rgb="FFFF0000"/>
        <rFont val="Arial Narrow"/>
        <family val="2"/>
      </rPr>
      <t>64 DIAS</t>
    </r>
    <r>
      <rPr>
        <sz val="10"/>
        <rFont val="Arial Narrow"/>
        <family val="2"/>
      </rPr>
      <t xml:space="preserve">
CERTIFICACIÓN No. 2: 8 MESES Y 17 DIAS
CERTIFICACIÓN No. 3: 9 MESES Y 2 DIAS
</t>
    </r>
    <r>
      <rPr>
        <b/>
        <sz val="10"/>
        <rFont val="Arial Narrow"/>
        <family val="2"/>
      </rPr>
      <t>TECNICO No. 02</t>
    </r>
    <r>
      <rPr>
        <sz val="10"/>
        <rFont val="Arial Narrow"/>
        <family val="2"/>
      </rPr>
      <t xml:space="preserve">
CERTIFICACIÓN No. 1: 9 MESES
CERTIFICACIÓN No. 2: </t>
    </r>
    <r>
      <rPr>
        <sz val="10"/>
        <color rgb="FFFF0000"/>
        <rFont val="Arial Narrow"/>
        <family val="2"/>
      </rPr>
      <t>NO SE ESPECIFICA TIEMPO LABORADO</t>
    </r>
    <r>
      <rPr>
        <sz val="10"/>
        <rFont val="Arial Narrow"/>
        <family val="2"/>
      </rPr>
      <t xml:space="preserve">
CERTIFICACIÓN No. 3: </t>
    </r>
    <r>
      <rPr>
        <sz val="10"/>
        <color rgb="FFFF0000"/>
        <rFont val="Arial Narrow"/>
        <family val="2"/>
      </rPr>
      <t xml:space="preserve">2 MESES Y 16 DIAS
</t>
    </r>
    <r>
      <rPr>
        <sz val="10"/>
        <rFont val="Arial Narrow"/>
        <family val="2"/>
      </rPr>
      <t xml:space="preserve">CERTIFICACIÓN No. 4: 43 MESES Y 8 DIAS
CERTIFICACIÓN No. 5: 5 AÑOS Y 9 MESES
</t>
    </r>
    <r>
      <rPr>
        <sz val="10"/>
        <color rgb="FFFF0000"/>
        <rFont val="Arial Narrow"/>
        <family val="2"/>
      </rPr>
      <t>LOS TIEMPOS LABORADOS DE LAS DOS ULTIMAS CERTIFICACIONES SON INCONSISTENTES</t>
    </r>
  </si>
  <si>
    <t>PROFESIONAL ESPECIALISTA EN GERENCIA EN SEGURIDAD Y SALUD EN EL TRABAJO
APORTA RESOLUCION DE LICENCIA
FECHA EXP. RES. 13-JUN-2018
APORTA CERTIFICADO ENTRENAMIENTO DE TRABAJO SEGURO EN ALTURAS
FECHA EXP. 30-NOV-2019</t>
  </si>
  <si>
    <t>CERTIFICACIÓN No. 1
5 MESES
CERTIFICACIÓN No. 2
26 MESES
CERTIFICACIÓN No. 3
30 MESES</t>
  </si>
  <si>
    <r>
      <t xml:space="preserve">Las certificaciones de la experiencia específica </t>
    </r>
    <r>
      <rPr>
        <b/>
        <u/>
        <sz val="10"/>
        <rFont val="Arial Narrow"/>
        <family val="2"/>
      </rPr>
      <t>como contratista de obra</t>
    </r>
    <r>
      <rPr>
        <sz val="10"/>
        <rFont val="Arial Narrow"/>
        <family val="2"/>
      </rPr>
      <t xml:space="preserve">, será soportada con uno de los dos requerimientos que se relacionan a continuación: 
a) Certificación suscrita por el representante legal de la Entidad pública o quien tenga por decreto o documento similar la asignación de sus funciones en la entidad territorial y/o del Estado; y que contenga como mínimo la siguiente información: Nº del contrato, entidad contratante, objeto, fecha de inicio, fecha de finalización y valor total ejecutado. 
b) Se debe anexar el acta de recibo final de obra y/o acta de liquidación del contrato. </t>
    </r>
  </si>
  <si>
    <r>
      <rPr>
        <b/>
        <sz val="9"/>
        <rFont val="Arial Narrow"/>
        <family val="2"/>
      </rPr>
      <t>DIRECTOR DE OBRA</t>
    </r>
    <r>
      <rPr>
        <sz val="9"/>
        <rFont val="Arial Narrow"/>
        <family val="2"/>
      </rPr>
      <t xml:space="preserve">
CONTRATO No. 1 ADICIONAL
9 MESES
</t>
    </r>
    <r>
      <rPr>
        <b/>
        <sz val="9"/>
        <rFont val="Arial Narrow"/>
        <family val="2"/>
      </rPr>
      <t>RESIDENTE DE OBRA</t>
    </r>
    <r>
      <rPr>
        <sz val="9"/>
        <rFont val="Arial Narrow"/>
        <family val="2"/>
      </rPr>
      <t xml:space="preserve">
CONTRATO No. 1 ADICIONAL
9 MESES</t>
    </r>
  </si>
  <si>
    <t>APORTA CARTA DE COMPROMISO DEBIDAMENTE SUSCRITA EN LA QUE SE COMPROMTE A EJECUTAR LA OBRA CON SEIS (6) CUADRILLAS SIMULTANEAS
CADA CUADRILLA ESTARÁ COMPUESTA POR UN (1) OFICIAL Y TRES (3) AYUDANTES</t>
  </si>
  <si>
    <r>
      <t xml:space="preserve">APORTA CARTA DE COMPROMISO DEBIDAMENTE SUSCRITA EN LA QUE SE COMPROMTE A EJECUTAR LA OBRA CON SEIS (6) CUADRILLAS SIMULTANEAS
</t>
    </r>
    <r>
      <rPr>
        <sz val="9"/>
        <color rgb="FFFF0000"/>
        <rFont val="Arial Narrow"/>
        <family val="2"/>
      </rPr>
      <t>CADA CUADRILLA ESTARÁ COMPUESTA POR UN (1) OFICIAL Y UN (1) AYUDANTE</t>
    </r>
  </si>
  <si>
    <t>INGENIERO ELECTRICISTA
FECHA EXP. M.P. 2010</t>
  </si>
  <si>
    <r>
      <t xml:space="preserve">CERTIFICACIÓN No. 1
39 MESES
CERTIFICACIÓN No. 2
6 MESES
CERTIFICACIÓN No. 3
</t>
    </r>
    <r>
      <rPr>
        <sz val="10"/>
        <color rgb="FFFF0000"/>
        <rFont val="Arial Narrow"/>
        <family val="2"/>
      </rPr>
      <t>2 MESES</t>
    </r>
  </si>
  <si>
    <r>
      <t xml:space="preserve">APORTA TARJETA PROFESIONAL
VIGENCIA M.P.  EXP. 29-OCT-2020
</t>
    </r>
    <r>
      <rPr>
        <sz val="10"/>
        <color rgb="FFFF0000"/>
        <rFont val="Arial Narrow"/>
        <family val="2"/>
      </rPr>
      <t>MAGISTER EN INGENIERIA ELÉCTRICA EXP. 15-MAR-2013</t>
    </r>
    <r>
      <rPr>
        <sz val="10"/>
        <rFont val="Arial Narrow"/>
        <family val="2"/>
      </rPr>
      <t xml:space="preserve">
CARTA DE INTENCIÓN DISPONIBILIDAD 20%</t>
    </r>
  </si>
  <si>
    <t>OBJETO: OBRA PARA ADECUACIONES FÍSICAS PARA EL FORTALECIMIENTO DE LA INFRAESTRUCTURA TECNOLÓGICA DE LA UNIVERSIDAD DEL CAUCA.</t>
  </si>
  <si>
    <t>CONVOCATORIA PÚBLICA N° 024 DE 2020</t>
  </si>
  <si>
    <t>UNIVERSIDAD DEL CAUCA
VICERRECTORIA ADMINISTRATIVA
CONVOCATORIA PUBLICA No. 024 DE 2020</t>
  </si>
  <si>
    <t>OBJETO: “OBRA PARA ADECUACIONES FÍSICAS PARA EL FORTALECIMIENTO DE LA INFRAESTRUCTURA TECNOLÓGICA DE LA UNIVERSIDAD DEL CAUCA"</t>
  </si>
  <si>
    <t>Presupuesto Oficial =  $624.417.987</t>
  </si>
  <si>
    <t xml:space="preserve">Conforme al calendario indicado en el Pliego de Condiciones, se procede a verificar la carta de presentación de la oferta, verificación de los requisitos jurídicos, técnicos y de capacidad financiera. </t>
  </si>
  <si>
    <t>En este orden de ideas, se dá inicio a la apertura de las ofertas presentadas:</t>
  </si>
  <si>
    <t>Al proceso se presentaron: dos (2) ofertas, conforme a la información que se describe a continuación:</t>
  </si>
  <si>
    <t>Orden de apertura</t>
  </si>
  <si>
    <t xml:space="preserve">PROPONENTE </t>
  </si>
  <si>
    <t>ARCHIVOS</t>
  </si>
  <si>
    <t>GARANTÍA DE SERIEDAD DE LA OFERTA</t>
  </si>
  <si>
    <t xml:space="preserve">OBSERVACIONES </t>
  </si>
  <si>
    <t>Compañía de Seguros y No. de póliza.</t>
  </si>
  <si>
    <t>CONSTRUCTORA POLIOBRAS SAS - 2 DE NOVIEMBRE 2:00 PM</t>
  </si>
  <si>
    <t>2 ARCHIVOS EN PDF Y 2 EN EXCEL</t>
  </si>
  <si>
    <t>SEGUROS DEL ESTADO SA - NO DE POLIZA 15-45-101120544</t>
  </si>
  <si>
    <t>NINGUNA</t>
  </si>
  <si>
    <t>ALCALA - 3 DE NOVEIMBRE 10:05 AM</t>
  </si>
  <si>
    <t>6 ARCHICOS EN PDF Y 1 EXCEL</t>
  </si>
  <si>
    <t xml:space="preserve">SEGUROS DEL ESTADO SA - NO DE POLIZA 12-45-101081611 </t>
  </si>
  <si>
    <t>En constancia de lo anterior, se firma en Popayán a los cuatro (04) días del mes de noviembre de dos mil veinte (2020).</t>
  </si>
  <si>
    <t>SANDRA LILIANA TRUJILLO ORTEGA</t>
  </si>
  <si>
    <t>Presidenta, Junta de Licitaciones y Contratos (E) Resolucion-0549 de 2020</t>
  </si>
  <si>
    <t xml:space="preserve">Universidad del Cauca </t>
  </si>
  <si>
    <t>Proyectó: Maria Alejandra Valencia</t>
  </si>
  <si>
    <r>
      <t xml:space="preserve">CONTRATO No. 1
APORTA CERTIFICACIÓN COMO ASESOR EN REDES DE TELECOMUNICACIONES EXPEDIDA POR ENTIDAD PRIVADA (PERSONA JURIDICA) PARA PROYECTOS DE REDES DE CABLEADO ESTRUCTURADO.
APORTA ACTA DE LIQUIDACIÓN DEL CONTRATO DE OBRA EJECUTADO EXPEDIDA POR ENTIDAD PUBLICA.
</t>
    </r>
    <r>
      <rPr>
        <sz val="10"/>
        <color rgb="FFFF0000"/>
        <rFont val="Arial Narrow"/>
        <family val="2"/>
      </rPr>
      <t>NO APORTA EL CONTRATO LABORAL O DE PRESTACIONES DE SERVICIOS ENTRE LA FIRMA PRIVADA Y EL PROFESIONAL PROPUESTO</t>
    </r>
    <r>
      <rPr>
        <sz val="10"/>
        <rFont val="Arial Narrow"/>
        <family val="2"/>
      </rPr>
      <t xml:space="preserve">
CONTRATO No. 2
APORTA CERTIFICACIÓN COMO ASESOR EN REDES DE TELECOMUNICACIONES EXPEDIDA POR ENTIDAD PRIVADA (PERSONA JURIDICA) PARA PROYECTOS DE REDES DE CABLEADO ESTRUCTURADO.
APORTA ACTA DE LIQUIDACIÓN DEL CONTRATO DE OBRA EJECUTADO EXPEDIDA POR ENTIDAD PUBLICA.
</t>
    </r>
    <r>
      <rPr>
        <sz val="10"/>
        <color rgb="FFFF0000"/>
        <rFont val="Arial Narrow"/>
        <family val="2"/>
      </rPr>
      <t xml:space="preserve">NO APORTA EL CONTRATO LABORAL O DE PRESTACIONES DE SERVICIOS ENTRE LA FIRMA PRIVADA Y EL PROFESIONAL PROPUESTO
</t>
    </r>
    <r>
      <rPr>
        <sz val="10"/>
        <rFont val="Arial Narrow"/>
        <family val="2"/>
      </rPr>
      <t xml:space="preserve">CONTRATO No. 3
APORTA CONTRATO COMO CONSULTOR EN REDES DE MEDIA TENSIÓN SUSCRITA CON ENTIDAD PUBLICA.
</t>
    </r>
    <r>
      <rPr>
        <sz val="10"/>
        <color rgb="FFFF0000"/>
        <rFont val="Arial Narrow"/>
        <family val="2"/>
      </rPr>
      <t>DOCUMENTO NO VALIDO PARA ACREDITAR EXPERIENCIA ESPECIFICA EN ATENCIÓN AL REQUERIMIENTO DEL PLIEGO DE CONDICIONES</t>
    </r>
  </si>
  <si>
    <r>
      <rPr>
        <b/>
        <sz val="10"/>
        <rFont val="Arial Narrow"/>
        <family val="2"/>
      </rPr>
      <t>DIRECTOR DE OBRA</t>
    </r>
    <r>
      <rPr>
        <sz val="10"/>
        <rFont val="Arial Narrow"/>
        <family val="2"/>
      </rPr>
      <t xml:space="preserve">
CONTRATO No. 1
APORTA CERTIFICACIÓN COMO DIRECTOR DE OBRA EXPEDIDA POR ENTIDAD PRIVADA (PERSONA JURIDICA) DE REDES DE CABLEADO ESTRUCTURADO.
APORTA ACTA DE LIQUIDACIÓN DEL CONTRATO DE OBRA EJECUTADO EXPEDIDA POR ENTIDAD PUBLICA.
</t>
    </r>
    <r>
      <rPr>
        <sz val="10"/>
        <color rgb="FFFF0000"/>
        <rFont val="Arial Narrow"/>
        <family val="2"/>
      </rPr>
      <t>NO APORTA EL CONTRATO LABORAL O DE PRESTACIONES DE SERVICIOS ENTRE LA FIRMA PRIVADA Y EL PROFESIONAL PROPUESTO</t>
    </r>
    <r>
      <rPr>
        <sz val="10"/>
        <rFont val="Arial Narrow"/>
        <family val="2"/>
      </rPr>
      <t xml:space="preserve">
CONTRATO No. 2
APORTA CERTIFICACIÓN COMO DIRECTOR DE OBRA EXPEDIDA POR ENTIDAD PRIVADA (PERSONA JURIDICA) DE REDES DE CABLEADO ESTRUCTURADO.
</t>
    </r>
    <r>
      <rPr>
        <sz val="10"/>
        <color rgb="FFFF0000"/>
        <rFont val="Arial Narrow"/>
        <family val="2"/>
      </rPr>
      <t>APORTA CERTIFICACIÓN DEL CONTRATO DE OBRA EJECUTADO EXPEDIDA POR ENTIDAD PUBLICA. DOCUMENTO NO VALIDADO, NO ADJUNTA ACTA DE RECIBO FINAL Y/O ACTA DE LIQUIDACIÓN.
NO APORTA EL CONTRATO LABORAL O DE PRESTACIONES DE SERVICIOS ENTRE LA FIRMA PRIVADA Y EL PROFESIONAL PROPUESTO</t>
    </r>
  </si>
  <si>
    <r>
      <rPr>
        <b/>
        <sz val="10"/>
        <rFont val="Arial Narrow"/>
        <family val="2"/>
      </rPr>
      <t>RESIDENTE DE OBRA</t>
    </r>
    <r>
      <rPr>
        <sz val="10"/>
        <rFont val="Arial Narrow"/>
        <family val="2"/>
      </rPr>
      <t xml:space="preserve">
CONTRATO No. 1
APORTA CERTIFICACIÓN COMO RESIDENTE DE OBRA EXPEDIDA POR ENTIDAD PRIVADA (PERSONA JURIDICA) DE REDES DE CABLEADO ESTRUCTURADO.
APORTA ACTA DE LIQUIDACIÓN DEL CONTRATO DE OBRA EJECUTADO EXPEDIDA POR ENTIDAD PUBLICA.
</t>
    </r>
    <r>
      <rPr>
        <sz val="10"/>
        <color rgb="FFFF0000"/>
        <rFont val="Arial Narrow"/>
        <family val="2"/>
      </rPr>
      <t>NO APORTA EL CONTRATO LABORAL O DE PRESTACIONES DE SERVICIOS ENTRE LA FIRMA PRIVADA Y EL PROFESIONAL PROPUESTO</t>
    </r>
    <r>
      <rPr>
        <sz val="10"/>
        <rFont val="Arial Narrow"/>
        <family val="2"/>
      </rPr>
      <t xml:space="preserve">
CONTRATO No. 2
APORTA CERTIFICACIÓN COMO RESIDENTE DE OBRA EXPEDIDA POR ENTIDAD PRIVADA (PERSONA JURIDICA) DE REDES DE CABLEADO ESTRUCTURADO.
</t>
    </r>
    <r>
      <rPr>
        <sz val="10"/>
        <color rgb="FFFF0000"/>
        <rFont val="Arial Narrow"/>
        <family val="2"/>
      </rPr>
      <t>APORTA CERTIFICACIÓN DEL CONTRATO DE OBRA EJECUTADO EXPEDIDA POR ENTIDAD PUBLICA. DOCUMENTO NO VALIDADO, NO ADJUNTA ACTA DE RECIBO FINAL Y/O ACTA DE LIQUIDACIÓN.
NO APORTA EL CONTRATO LABORAL O DE PRESTACIONES DE SERVICIOS ENTRE LA FIRMA PRIVADA Y EL PROFESIONAL PROPUESTO</t>
    </r>
  </si>
  <si>
    <r>
      <rPr>
        <b/>
        <sz val="10"/>
        <rFont val="Arial Narrow"/>
        <family val="2"/>
      </rPr>
      <t>RESIDENTE DE OBRA</t>
    </r>
    <r>
      <rPr>
        <sz val="10"/>
        <rFont val="Arial Narrow"/>
        <family val="2"/>
      </rPr>
      <t xml:space="preserve">
CONTRATO No. 1
APORTA CERTIFICACIÓN COMO DIRECTOR DE OBRA EXPEDIDA POR ENTIDAD PRIVADA (PERSONA JURIDICA) DE INFRAESTRUCTURA ELECTRICA DE EDIFICACIÓN RESIDENCIAL.
</t>
    </r>
    <r>
      <rPr>
        <sz val="10"/>
        <color rgb="FFFF0000"/>
        <rFont val="Arial Narrow"/>
        <family val="2"/>
      </rPr>
      <t>NO APORTA EL ACTA DE RECIBO FINAL Y/O ACTA DE LIQUIDACIÓN DEL CONTRATO DE OBRA EJECUTADO SUSCRITO ENTRE ENTIDAD CONTRATANTE Y FIRMA PRIVADA CONTRATISTA.
NO APORTA EL CONTRATO LABORAL O DE PRESTACIONES DE SERVICIOS ENTRE LA FIRMA PRIVADA Y EL PROFESIONAL PROPUESTO</t>
    </r>
  </si>
  <si>
    <r>
      <rPr>
        <b/>
        <sz val="10"/>
        <rFont val="Arial Narrow"/>
        <family val="2"/>
      </rPr>
      <t>DIRECTOR DE OBRA</t>
    </r>
    <r>
      <rPr>
        <sz val="10"/>
        <rFont val="Arial Narrow"/>
        <family val="2"/>
      </rPr>
      <t xml:space="preserve">
CONTRATO No. 1
APORTA CERTIFICACIÓN COMO DIRECTOR DE OBRA EXPEDIDA POR ENTIDAD PRIVADA (PERSONA JURIDICA) DE INFRAESTRUCTURA ELECTRICA DE EDIFICACIÓN RESIDENCIAL.
</t>
    </r>
    <r>
      <rPr>
        <sz val="10"/>
        <color rgb="FFFF0000"/>
        <rFont val="Arial Narrow"/>
        <family val="2"/>
      </rPr>
      <t>NO APORTA EL ACTA DE RECIBO FINAL Y/O ACTA DE LIQUIDACIÓN DEL CONTRATO DE OBRA EJECUTADO SUSCRITO ENTRE ENTIDAD CONTRATANTE Y FIRMA PRIVADA CONTRATISTA.
NO APORTA EL CONTRATO LABORAL O DE PRESTACIONES DE SERVICIOS ENTRE LA FIRMA PRIVADA Y EL PROFESIONAL PROPUESTO.</t>
    </r>
  </si>
  <si>
    <r>
      <t xml:space="preserve">CERTIFICACIÓN No. 1
APORTA CERTIFICACIÓN COMO ASESOR EN EL AREA DE ENERGÍA ELECTRICA EXPEDIDA POR ENTIDAD PRIVADA (PERSONA JURIDICA). </t>
    </r>
    <r>
      <rPr>
        <sz val="10"/>
        <color rgb="FFFF0000"/>
        <rFont val="Arial Narrow"/>
        <family val="2"/>
      </rPr>
      <t>NO ESPECIFICA PARA QUE TIPO DE PROYECTOS.
EL CARGO ACREDITADO NO CORRESPONDE CON EL CARGO ESPECIFICO DE TECNICO ELECTRICO QUE SE REQUIERE EN EL PROCESO.</t>
    </r>
    <r>
      <rPr>
        <sz val="10"/>
        <rFont val="Arial Narrow"/>
        <family val="2"/>
      </rPr>
      <t xml:space="preserve">
</t>
    </r>
    <r>
      <rPr>
        <sz val="10"/>
        <color rgb="FFFF0000"/>
        <rFont val="Arial Narrow"/>
        <family val="2"/>
      </rPr>
      <t>NO APORTA EL ACTA DE RECIBO FINAL Y/O ACTA DE LIQUIDACIÓN DEL CONTRATO DE OBRA EJECUTADO SUSCRITO ENTRE ENTIDAD CONTRATANTE Y FIRMA PRIVADA CONTRATISTA.
NO APORTA EL CONTRATO LABORAL O DE PRESTACIONES DE SERVICIOS ENTRE LA FIRMA PRIVADA Y EL PROFESIONAL PROPUESTO</t>
    </r>
    <r>
      <rPr>
        <sz val="10"/>
        <rFont val="Arial Narrow"/>
        <family val="2"/>
      </rPr>
      <t xml:space="preserve">
CERTIFICACIÓN No. 2
APORTA CERTIFICACIÓN COMO DOCENTE DE CATEDRA EXPEDIDA POR ENTIDAD PRIVADA (PERSONA JURIDICA). 
</t>
    </r>
    <r>
      <rPr>
        <sz val="10"/>
        <color rgb="FFFF0000"/>
        <rFont val="Arial Narrow"/>
        <family val="2"/>
      </rPr>
      <t>EL CARGO ACREDITADO NO CORRESPONDE CON EL CARGO ESPECIFICO DE TECNICO ELECTRICO QUE SE REQUIERE EN EL PROCESO.</t>
    </r>
    <r>
      <rPr>
        <sz val="10"/>
        <rFont val="Arial Narrow"/>
        <family val="2"/>
      </rPr>
      <t xml:space="preserve">
</t>
    </r>
    <r>
      <rPr>
        <sz val="10"/>
        <color rgb="FFFF0000"/>
        <rFont val="Arial Narrow"/>
        <family val="2"/>
      </rPr>
      <t xml:space="preserve">NO APORTA EL ACTA DE RECIBO FINAL Y/O ACTA DE LIQUIDACIÓN DEL CONTRATO DE OBRA EJECUTADO SUSCRITO ENTRE ENTIDAD CONTRATANTE Y FIRMA PRIVADA CONTRATISTA.
NO APORTA EL CONTRATO LABORAL O DE PRESTACIONES DE SERVICIOS ENTRE LA FIRMA PRIVADA Y EL PROFESIONAL PROPUESTO
</t>
    </r>
    <r>
      <rPr>
        <sz val="10"/>
        <rFont val="Arial Narrow"/>
        <family val="2"/>
      </rPr>
      <t xml:space="preserve">CONTRATO No. 3
APORTA CERTIFICACIÓN COMO INGENIERO ELECTRICISTA EXPEDIDA POR ENTIDAD PRIVADA (PERSONA JURIDICA). </t>
    </r>
    <r>
      <rPr>
        <sz val="10"/>
        <color rgb="FFFF0000"/>
        <rFont val="Arial Narrow"/>
        <family val="2"/>
      </rPr>
      <t>NO SE ESPECIFICA EN QUE PROYECTO LABORÓ.</t>
    </r>
    <r>
      <rPr>
        <sz val="10"/>
        <rFont val="Arial Narrow"/>
        <family val="2"/>
      </rPr>
      <t xml:space="preserve">
</t>
    </r>
    <r>
      <rPr>
        <sz val="10"/>
        <color rgb="FFFF0000"/>
        <rFont val="Arial Narrow"/>
        <family val="2"/>
      </rPr>
      <t>EL CARGO ACREDITADO NO CORRESPONDE CON EL CARGO ESPECIFICO DE TECNICO ELECTRICO QUE SE REQUIERE EN EL PROCESO.
NO APORTA EL ACTA DE RECIBO FINAL Y/O ACTA DE LIQUIDACIÓN DEL CONTRATO DE OBRA EJECUTADO SUSCRITO ENTRE ENTIDAD CONTRATANTE Y FIRMA PRIVADA CONTRATISTA.
NO APORTA EL CONTRATO LABORAL O DE PRESTACIONES DE SERVICIOS ENTRE LA FIRMA PRIVADA Y EL PROFESIONAL PROPUESTO</t>
    </r>
  </si>
  <si>
    <t>CERTIFICACIÓN No. 3
APORTA CERTIFICACIÓN Y CONTRATO DE OBRA COMO CONTRATISTA DE OBRA EXPEDIDA POR ENTIDAD PRIVADA (PERSONA JURIDICA) DE CONSTRUCCIÓN DE INFRAESTRUCTRA ELECTRICA DE EDIFICACIÓN NO RESIDENCIAL.</t>
  </si>
  <si>
    <r>
      <t xml:space="preserve">CERTIFICACIÓN No. 1
APORTA CERTIFICACIÓN COMO INGENIERO ELECTRICISTA EXPEDIDA POR ENTIDAD PRIVADA (PERSONA JURIDICA) EN LA QUE ACREDITA LA EJECUCIÓN DE 3 CONTRATOS DE OBRA DE CONSTRUCCIÓN Y ADECUACIÓN DE EDIFICACIONES NO RESIDENCIALES
</t>
    </r>
    <r>
      <rPr>
        <sz val="10"/>
        <color rgb="FFFF0000"/>
        <rFont val="Arial Narrow"/>
        <family val="2"/>
      </rPr>
      <t>EL CARGO ACREDITADO NO CORRESPONDE CON EL CARGO ESPECIFICO DE DIRECTOR DE OBRA QUE SE REQUIERE EN EL PROCESO.</t>
    </r>
    <r>
      <rPr>
        <sz val="10"/>
        <rFont val="Arial Narrow"/>
        <family val="2"/>
      </rPr>
      <t xml:space="preserve">
</t>
    </r>
    <r>
      <rPr>
        <sz val="10"/>
        <color rgb="FFFF0000"/>
        <rFont val="Arial Narrow"/>
        <family val="2"/>
      </rPr>
      <t>EN LA DOCUMENTACIÓN APORTADA NO SE ACREDITA POR LA ENTIDAD CONTRATANTE LA EJECUCIÓN INFRAESTRUCTURA ELECTRICA Y/O CABLEADO ESTRUCTURADO Y/O REDES DE COMUNICACIÓN.</t>
    </r>
    <r>
      <rPr>
        <sz val="10"/>
        <rFont val="Arial Narrow"/>
        <family val="2"/>
      </rPr>
      <t xml:space="preserve">
</t>
    </r>
    <r>
      <rPr>
        <sz val="10"/>
        <color rgb="FFFF0000"/>
        <rFont val="Arial Narrow"/>
        <family val="2"/>
      </rPr>
      <t xml:space="preserve">NO APORTA EL ACTA DE RECIBO FINAL Y/O ACTA DE LIQUIDACIÓN DE CADA UNO DE LOS CONTRATO DE OBRA EJECUTADOS, ENTRE ENTIDAD CONTRANTE Y FIRMA PRIVADA CONTRATISTA.
NO APORTA CONTRATO LABORAL O DE PRESTACIONES DE SERVICIOS ENTRE LA FIRMA PRIVADA Y EL PROFESIONAL PROPUESTO.
</t>
    </r>
    <r>
      <rPr>
        <sz val="10"/>
        <rFont val="Arial Narrow"/>
        <family val="2"/>
      </rPr>
      <t xml:space="preserve">CERTIFICACIÓN No. 2
APORTA CERTIFICACIÓN COMO DIRECTOR DE OBRA EXPEDIDA POR ENTIDAD PRIVADA (PERSONA JURIDICA) EN LA QUE ACREDITA LA CONSTRUCCIÓN DE EDIFICACION NO RESIDENCIAL.
</t>
    </r>
    <r>
      <rPr>
        <sz val="10"/>
        <color rgb="FFFF0000"/>
        <rFont val="Arial Narrow"/>
        <family val="2"/>
      </rPr>
      <t>EN LA DOCUMENTACIÓN APORTADA NO SE ACREDITA POR LA ENTIDAD CONTRATANTE LA EJECUCIÓN INFRAESTRUCTURA ELECTRICA Y/O CABLEADO ESTRUCTURADO Y/O REDES DE COMUNICACIÓN.
NO APORTA EL ACTA DE RECIBO FINAL Y/O ACTA DE LIQUIDACIÓN DE CADA UNO DE LOS CONTRATO DE OBRA EJECUTADOS, ENTRE ENTIDAD CONTRANTE Y FIRMA PRIVADA CONTRATISTA.
NO APORTA CONTRATO LABORAL O DE PRESTACIONES DE SERVICIOS ENTRE LA FIRMA PRIVADA Y EL PROFESIONAL PROPUESTO.</t>
    </r>
  </si>
  <si>
    <r>
      <rPr>
        <b/>
        <sz val="10"/>
        <rFont val="Arial Narrow"/>
        <family val="2"/>
      </rPr>
      <t>TECNICO No. 01</t>
    </r>
    <r>
      <rPr>
        <sz val="10"/>
        <rFont val="Arial Narrow"/>
        <family val="2"/>
      </rPr>
      <t xml:space="preserve">
CERTIFICACIÓN No. 1
APORTA CERTIFICACIÓN COMO CONTRATISTA ELECTRICO EXPEDIDA POR ENTIDAD PRIVADA (PERSONA JURIDICA) EN LA QUE ACREDITA LA EJECUCIÓN DE 2 CONTRATOS DE INFRAESTRUCTURA ELECTRICA DE EDIFICACIONES NO RESIDENCIALES
</t>
    </r>
    <r>
      <rPr>
        <sz val="10"/>
        <color rgb="FFFF0000"/>
        <rFont val="Arial Narrow"/>
        <family val="2"/>
      </rPr>
      <t>EL CARGO ACREDITADO NO CORRESPONDE CON EL CARGO ESPECIFICO DE TECNICO ELECTRICO QUE SE REQUIERE EN EL PROCESO.</t>
    </r>
    <r>
      <rPr>
        <sz val="10"/>
        <rFont val="Arial Narrow"/>
        <family val="2"/>
      </rPr>
      <t xml:space="preserve">
</t>
    </r>
    <r>
      <rPr>
        <sz val="10"/>
        <color rgb="FFFF0000"/>
        <rFont val="Arial Narrow"/>
        <family val="2"/>
      </rPr>
      <t>NO APORTA EL ACTA DE RECIBO FINAL Y/O ACTA DE LIQUIDACIÓN DEL CONTRATO DE OBRA EJECUTADO SUSCRITO ENTRE ENTIDAD CONTRATANTE Y FIRMA PRIVADA CONTRATISTA.
NO APORTA CONTRATO LABORAL O DE PRESTACIONES DE SERVICIOS ENTRE LA FIRMA PRIVADA Y EL PROFESIONAL PROPUESTO.</t>
    </r>
    <r>
      <rPr>
        <sz val="10"/>
        <rFont val="Arial Narrow"/>
        <family val="2"/>
      </rPr>
      <t xml:space="preserve">
CERTIFICACIÓN No. 2
APORTA CERTIFICACIÓN DE PRESTACIÓN DE SERVICIOS EXPEDIDA POR ENTIDAD PRIVADA (PERSONA JURIDICA) EN EJECUCIÓN DE INFRAESTRUCTURA ELECTRICA Y CABLEADO ESTRUCTURADO. </t>
    </r>
    <r>
      <rPr>
        <sz val="10"/>
        <color rgb="FFFF0000"/>
        <rFont val="Arial Narrow"/>
        <family val="2"/>
      </rPr>
      <t>NO SE ESPECIFICA EN QUE PROYECTO LABORÓ.
EL CARGO ACREDITADO NO CORRESPONDE CON EL CARGO ESPECIFICO DE TECNICO ELECTRICO QUE SE REQUIERE EN EL PROCESO.</t>
    </r>
    <r>
      <rPr>
        <sz val="10"/>
        <rFont val="Arial Narrow"/>
        <family val="2"/>
      </rPr>
      <t xml:space="preserve">
</t>
    </r>
    <r>
      <rPr>
        <sz val="10"/>
        <color rgb="FFFF0000"/>
        <rFont val="Arial Narrow"/>
        <family val="2"/>
      </rPr>
      <t>NO APORTA EL ACTA DE RECIBO FINAL Y/O ACTA DE LIQUIDACIÓN DEL CONTRATO DE OBRA EJECUTADO SUSCRITO ENTRE ENTIDAD CONTRATANTE Y FIRMA PRIVADA CONTRATISTA.
NO APORTA CONTRATO LABORAL O DE PRESTACIONES DE SERVICIOS ENTRE LA FIRMA PRIVADA Y EL PROFESIONAL PROPUESTO.</t>
    </r>
    <r>
      <rPr>
        <sz val="10"/>
        <rFont val="Arial Narrow"/>
        <family val="2"/>
      </rPr>
      <t xml:space="preserve">
CERTIFICACIÓN No. 3
APORTA CERTIFICACIÓN COMO TECNICO ELECTRICISTA EXPEDIDA POR ENTIDAD PRIVADA (PERSONA JURIDICA) DE INFRAESTRUCTURA ELECTRICA DE EDIFICACION NO RESIDENCIAL.
</t>
    </r>
    <r>
      <rPr>
        <sz val="10"/>
        <color rgb="FFFF0000"/>
        <rFont val="Arial Narrow"/>
        <family val="2"/>
      </rPr>
      <t>NO APORTA EL ACTA DE RECIBO FINAL Y/O ACTA DE LIQUIDACIÓN DEL CONTRATO DE OBRA EJECUTADO SUSCRITO ENTRE ENTIDAD CONTRATANTE Y FIRMA PRIVADA CONTRATISTA.
NO APORTA CONTRATO LABORAL O DE PRESTACIONES DE SERVICIOS ENTRE LA FIRMA PRIVADA Y EL PROFESIONAL PROPUESTO.</t>
    </r>
  </si>
  <si>
    <r>
      <rPr>
        <b/>
        <sz val="10"/>
        <rFont val="Arial Narrow"/>
        <family val="2"/>
      </rPr>
      <t>TECNICO No. 02</t>
    </r>
    <r>
      <rPr>
        <sz val="10"/>
        <rFont val="Arial Narrow"/>
        <family val="2"/>
      </rPr>
      <t xml:space="preserve">
CERTIFICACIÓN No. 1
APORTA CERTIFICACIÓN COMO TECNICO ELECTRICO EXPEDIDA POR ENTIDAD PRIVADA (PERSONA JURIDICA). </t>
    </r>
    <r>
      <rPr>
        <sz val="10"/>
        <color rgb="FFFF0000"/>
        <rFont val="Arial Narrow"/>
        <family val="2"/>
      </rPr>
      <t>NO SE ESPECIFICA EN QUE PROYECTO LABORÓ PARA VERIFICAR EL TIPO DE CONTRATO EJECUTADO.</t>
    </r>
    <r>
      <rPr>
        <sz val="10"/>
        <rFont val="Arial Narrow"/>
        <family val="2"/>
      </rPr>
      <t xml:space="preserve">
</t>
    </r>
    <r>
      <rPr>
        <sz val="10"/>
        <color rgb="FFFF0000"/>
        <rFont val="Arial Narrow"/>
        <family val="2"/>
      </rPr>
      <t>NO APORTA EL ACTA DE RECIBO FINAL Y/O ACTA DE LIQUIDACIÓN DEL CONTRATO DE OBRA EJECUTADO SUSCRITO ENTRE ENTIDAD CONTRATANTE Y FIRMA PRIVADA CONTRATISTA.
NO APORTA CONTRATO LABORAL O DE PRESTACIONES DE SERVICIOS ENTRE LA FIRMA PRIVADA Y EL PROFESIONAL PROPUESTO.</t>
    </r>
    <r>
      <rPr>
        <sz val="10"/>
        <rFont val="Arial Narrow"/>
        <family val="2"/>
      </rPr>
      <t xml:space="preserve">
CERTIFICACIÓN No. 2
APORTA CERTIFICACIÓN COMO TECNICO ELECTRICO EXPEDIDA POR ENTIDAD PRIVADA (PERSONA JURIDICA). </t>
    </r>
    <r>
      <rPr>
        <sz val="10"/>
        <color rgb="FFFF0000"/>
        <rFont val="Arial Narrow"/>
        <family val="2"/>
      </rPr>
      <t>NO SE ESPECIFICA EN QUE PROYECTO LABORÓ PARA VERIFICAR EL TIPO DE CONTRATO EJECUTADO.
NO APORTA EL ACTA DE RECIBO FINAL Y/O ACTA DE LIQUIDACIÓN DEL CONTRATO DE OBRA EJECUTADO SUSCRITO ENTRE ENTIDAD CONTRATANTE Y FIRMA PRIVADA CONTRATISTA.
NO APORTA CONTRATO LABORAL O DE PRESTACIONES DE SERVICIOS ENTRE LA FIRMA PRIVADA Y EL PROFESIONAL PROPUESTO.</t>
    </r>
    <r>
      <rPr>
        <sz val="10"/>
        <rFont val="Arial Narrow"/>
        <family val="2"/>
      </rPr>
      <t xml:space="preserve">
CERTIFICACIÓN No. 3
APORTA CERTIFICACIÓN COMO TECNICO ELECTRICISTA EXPEDIDA POR ENTIDAD PRIVADA (PERSONA JURIDICA). </t>
    </r>
    <r>
      <rPr>
        <sz val="10"/>
        <color rgb="FFFF0000"/>
        <rFont val="Arial Narrow"/>
        <family val="2"/>
      </rPr>
      <t xml:space="preserve">NO SE ESPECIFICA EN QUE PROYECTO LABORÓ PARA VERIFICAR EL TIPO DE CONTRATO EJECUTADO.
NO APORTA EL ACTA DE RECIBO FINAL Y/O ACTA DE LIQUIDACIÓN DEL CONTRATO DE OBRA EJECUTADO SUSCRITO ENTRE ENTIDAD CONTRATANTE Y FIRMA PRIVADA CONTRATISTA.
NO APORTA CONTRATO LABORAL O DE PRESTACIONES DE SERVICIOS ENTRE LA FIRMA PRIVADA Y EL PROFESIONAL PROPUESTO.
</t>
    </r>
    <r>
      <rPr>
        <sz val="10"/>
        <rFont val="Arial Narrow"/>
        <family val="2"/>
      </rPr>
      <t xml:space="preserve">
CERTIFICACIÓN No. 4
APORTA CERTIFICACIÓN COMO CONTRATISTA ELECTRICO EXPEDIDA POR ENTIDAD PRIVADA (PERSONA JURIDICA) DE INFRAESTRUCTURA ELECTRICA Y CABLEADO ESTRUCTURADO  DE EDIFICACION NO RESIDENCIAL.
</t>
    </r>
    <r>
      <rPr>
        <sz val="10"/>
        <color rgb="FFFF0000"/>
        <rFont val="Arial Narrow"/>
        <family val="2"/>
      </rPr>
      <t xml:space="preserve">EL CARGO ACREDITADO NO CORRESPONDE CON EL CARGO ESPECIFICO DE TECNICO ELECTRICO QUE SE REQUIERE EN EL PROCESO.
NO APORTA EL ACTA DE RECIBO FINAL Y/O ACTA DE LIQUIDACIÓN DEL CONTRATO DE OBRA EJECUTADO SUSCRITO ENTRE ENTIDAD CONTRATANTE Y FIRMA PRIVADA CONTRATISTA.
NO APORTA CONTRATO LABORAL O DE PRESTACIONES DE SERVICIOS ENTRE LA FIRMA PRIVADA Y EL PROFESIONAL PROPUESTO.
</t>
    </r>
    <r>
      <rPr>
        <sz val="10"/>
        <rFont val="Arial Narrow"/>
        <family val="2"/>
      </rPr>
      <t xml:space="preserve">CERTIFICACIÓN No. 5
APORTA CERTIFICACIÓN COMO TECNICO ELECTRICISTA EXPEDIDA POR ENTIDAD PRIVADA (PERSONA JURIDICA) DE INFRAESTRUCTURA ELECTRICA Y CABLEADO ESTRUCTURADO  DE EDIFICACION NO RESIDENCIAL.
</t>
    </r>
    <r>
      <rPr>
        <sz val="10"/>
        <color rgb="FFFF0000"/>
        <rFont val="Arial Narrow"/>
        <family val="2"/>
      </rPr>
      <t>NO APORTA EL ACTA DE RECIBO FINAL Y/O ACTA DE LIQUIDACIÓN DEL CONTRATO DE OBRA EJECUTADO SUSCRITO ENTRE ENTIDAD CONTRATANTE Y FIRMA PRIVADA CONTRATISTA.
NO APORTA CONTRATO LABORAL O DE PRESTACIONES DE SERVICIOS ENTRE LA FIRMA PRIVADA Y EL PROFESIONAL PROPUESTO.</t>
    </r>
  </si>
  <si>
    <r>
      <t xml:space="preserve">CERTIFICACIÓN No. 1
APORTA CERTIFICACIÓN COMO PROFESIONAL SISO EXPEDIDA POR PERSONA NATURAL. </t>
    </r>
    <r>
      <rPr>
        <sz val="10"/>
        <color rgb="FFFF0000"/>
        <rFont val="Arial Narrow"/>
        <family val="2"/>
      </rPr>
      <t>NO SE ESPECIFICA EN QUE PROYECTO LABORÓ PARA VERIFICAR EL TIPO DE CONTRATO EJECUTADO.</t>
    </r>
    <r>
      <rPr>
        <sz val="10"/>
        <rFont val="Arial Narrow"/>
        <family val="2"/>
      </rPr>
      <t xml:space="preserve">
</t>
    </r>
    <r>
      <rPr>
        <sz val="10"/>
        <color rgb="FFFF0000"/>
        <rFont val="Arial Narrow"/>
        <family val="2"/>
      </rPr>
      <t>EL CARGO ACREDITADO NO CORRESPONDE CON EL CARGO ESPECIFICO DE PROFESIONAL SISOMA QUE SE REQUIERE EN EL PROCESO.
NO APORTA EL ACTA DE RECIBO FINAL Y/O ACTA DE LIQUIDACIÓN DEL CONTRATO DE OBRA EJECUTADO SUSCRITO ENTRE ENTIDAD CONTRATANTE Y FIRMA PRIVADA CONTRATISTA.</t>
    </r>
    <r>
      <rPr>
        <sz val="10"/>
        <rFont val="Arial Narrow"/>
        <family val="2"/>
      </rPr>
      <t xml:space="preserve">
</t>
    </r>
    <r>
      <rPr>
        <sz val="10"/>
        <color rgb="FFFF0000"/>
        <rFont val="Arial Narrow"/>
        <family val="2"/>
      </rPr>
      <t>NO APORTA CONTRATO LABORAL O DE PRESTACIONES DE SERVICIOS ENTRE LA PERSONA NATURAL Y EL PROFESIONAL PROPUESTO.</t>
    </r>
    <r>
      <rPr>
        <sz val="10"/>
        <rFont val="Arial Narrow"/>
        <family val="2"/>
      </rPr>
      <t xml:space="preserve">
CERTIFICACIÓN No. 2
APORTA CERTIFICACIÓN COMO RESIDENTE SST-MAS EXPEDIDA POR ENTIDAD PRIVADA (PERSONA JURIDICA). </t>
    </r>
    <r>
      <rPr>
        <sz val="10"/>
        <color rgb="FFFF0000"/>
        <rFont val="Arial Narrow"/>
        <family val="2"/>
      </rPr>
      <t>NO SE ESPECIFICA EN QUE PROYECTO LABORÓ PARA VERIFICAR EL TIPO DE CONTRATO EJECUTADO.
EL CARGO ACREDITADO NO CORRESPONDE CON EL CARGO ESPECIFICO DE PROFESIONAL SISOMA QUE SE REQUIERE EN EL PROCESO.</t>
    </r>
    <r>
      <rPr>
        <sz val="10"/>
        <rFont val="Arial Narrow"/>
        <family val="2"/>
      </rPr>
      <t xml:space="preserve">
</t>
    </r>
    <r>
      <rPr>
        <sz val="10"/>
        <color rgb="FFFF0000"/>
        <rFont val="Arial Narrow"/>
        <family val="2"/>
      </rPr>
      <t>NO APORTA EL ACTA DE RECIBO FINAL Y/O ACTA DE LIQUIDACIÓN DEL CONTRATO DE OBRA EJECUTADO SUSCRITO ENTRE ENTIDAD CONTRATANTE Y FIRMA PRIVADA CONTRATISTA.
NO APORTA CONTRATO LABORAL O DE PRESTACIONES DE SERVICIOS ENTRE LA FIRMA PRIVADA Y EL PROFESIONAL PROPUESTO.</t>
    </r>
    <r>
      <rPr>
        <sz val="10"/>
        <rFont val="Arial Narrow"/>
        <family val="2"/>
      </rPr>
      <t xml:space="preserve">
CERTIFICACIÓN No. 3
APORTA CERTIFICACIÓN COMO SUPERVISOR EN SALUD OCUPACIONAL Y SEGURIDAD INDUSTRIAL EXPEDIDA POR PERSONA NATURAL. </t>
    </r>
    <r>
      <rPr>
        <sz val="10"/>
        <color rgb="FFFF0000"/>
        <rFont val="Arial Narrow"/>
        <family val="2"/>
      </rPr>
      <t>NO SE ESPECIFICA EN QUE PROYECTO LABORÓ PARA VERIFICAR EL TIPO DE CONTRATO EJECUTADO.</t>
    </r>
    <r>
      <rPr>
        <sz val="10"/>
        <rFont val="Arial Narrow"/>
        <family val="2"/>
      </rPr>
      <t xml:space="preserve">
</t>
    </r>
    <r>
      <rPr>
        <sz val="10"/>
        <color rgb="FFFF0000"/>
        <rFont val="Arial Narrow"/>
        <family val="2"/>
      </rPr>
      <t>EL CARGO ACREDITADO NO CORRESPONDE CON EL CARGO ESPECIFICO DE PROFESIONAL SISOMA QUE SE REQUIERE EN EL PROCESO.
NO APORTA EL ACTA DE RECIBO FINAL Y/O ACTA DE LIQUIDACIÓN DEL CONTRATO DE OBRA EJECUTADO SUSCRITO ENTRE ENTIDAD CONTRATANTE Y FIRMA PRIVADA CONTRATISTA.
NO APORTA CONTRATO LABORAL O DE PRESTACIONES DE SERVICIOS ENTRE LA FIRMA PRIVADA Y EL PROFESIONAL PROPUESTO.</t>
    </r>
  </si>
  <si>
    <r>
      <t xml:space="preserve">CONTRATO No. 1
APORTA CERTIFICACIÓN COMO DIRECTOR DE OBRA EXPEDIDA POR ENTIDAD PRIVADA (PERSONA JURIDICA) DE REDES DE CABLEADO ESTRUCTURADO.
</t>
    </r>
    <r>
      <rPr>
        <sz val="10"/>
        <color rgb="FFFF0000"/>
        <rFont val="Arial Narrow"/>
        <family val="2"/>
      </rPr>
      <t xml:space="preserve">APORTA CERTIFICACIÓN DEL CONTRATO DE OBRA EJECUTADO EXPEDIDA POR ENTIDAD PUBLICA. DOCUMENTO NO VALIDADO, NO ADJUNTA ACTA DE RECIBO FINAL Y/O ACTA DE LIQUIDACIÓN. </t>
    </r>
    <r>
      <rPr>
        <sz val="10"/>
        <color rgb="FF002060"/>
        <rFont val="Arial Narrow"/>
        <family val="2"/>
      </rPr>
      <t>ACLARACIÓN NO VALIDA DADO QUE EL DOCUMENTO NO CONTIENE LA INFORMACIÓN REQUERIDA POR LA UNIVERSIDAD.</t>
    </r>
    <r>
      <rPr>
        <sz val="10"/>
        <color rgb="FFFF0000"/>
        <rFont val="Arial Narrow"/>
        <family val="2"/>
      </rPr>
      <t xml:space="preserve">
NO APORTA CONTRATO LABORAL O DE PRESTACIONES DE SERVICIOS ENTRE LA FIRMA PRIVADA Y EL PROFESIONAL PROPUESTO. </t>
    </r>
    <r>
      <rPr>
        <sz val="10"/>
        <color rgb="FF002060"/>
        <rFont val="Arial Narrow"/>
        <family val="2"/>
      </rPr>
      <t>SUBSANA CONTRATO DE PRESTACIÓN DE SERVICIOS Y EL MISMO EL COHERENTE Y COINCIDENTE CON LOS DOCUMENTOS APORTADOS EN LA OFERTA.</t>
    </r>
    <r>
      <rPr>
        <sz val="10"/>
        <rFont val="Arial Narrow"/>
        <family val="2"/>
      </rPr>
      <t xml:space="preserve">
CONTRATO No. 2
APORTA CERTIFICACIÓN COMO DIRECTOR DE OBRA EXPEDIDA POR ENTIDAD PRIVADA (PERSONA JURIDICA) DE REDES DE CABLEADO ESTRUCTURADO.
APORTA ACTA DE LIQUIDACIÓN DEL CONTRATO DE OBRA EJECUTADO EXPEDIDA POR ENTIDAD PUBLICA.
</t>
    </r>
    <r>
      <rPr>
        <sz val="10"/>
        <color rgb="FFFF0000"/>
        <rFont val="Arial Narrow"/>
        <family val="2"/>
      </rPr>
      <t xml:space="preserve">NO APORTA CONTRATO LABORAL O DE PRESTACIONES DE SERVICIOS ENTRE LA FIRMA PRIVADA Y EL PROFESIONAL PROPUESTO. </t>
    </r>
    <r>
      <rPr>
        <sz val="10"/>
        <color rgb="FF002060"/>
        <rFont val="Arial Narrow"/>
        <family val="2"/>
      </rPr>
      <t>SUBSANA CONTRATO DE PRESTACIÓN DE SERVICIOS Y EL MISMO EL COHERENTE Y COINCIDENTE CON LOS DOCUMENTOS APORTADOS EN LA OFERTA.</t>
    </r>
    <r>
      <rPr>
        <sz val="10"/>
        <rFont val="Arial Narrow"/>
        <family val="2"/>
      </rPr>
      <t xml:space="preserve">
CONTRATO No. 3
APORTA CERTIFICACIÓN COMO DIRECTOR DE OBRA EXPEDIDA POR ENTIDAD PRIVADA (PERSONA JURIDICA) DE REDES DE CABLEADO ESTRUCTURADO.
APORTA ACTA DE LIQUIDACIÓN DEL CONTRATO DE OBRA EJECUTADO EXPEDIDA POR ENTIDAD PUBLICA.
</t>
    </r>
    <r>
      <rPr>
        <sz val="10"/>
        <color rgb="FFFF0000"/>
        <rFont val="Arial Narrow"/>
        <family val="2"/>
      </rPr>
      <t xml:space="preserve">NO APORTA CONTRATO LABORAL O DE PRESTACIONES DE SERVICIOS ENTRE LA FIRMA PRIVADA Y EL PROFESIONAL PROPUESTO. </t>
    </r>
    <r>
      <rPr>
        <sz val="10"/>
        <color rgb="FF002060"/>
        <rFont val="Arial Narrow"/>
        <family val="2"/>
      </rPr>
      <t>SUBSANA CONTRATO DE PRESTACIÓN DE SERVICIOS Y EL MISMO EL COHERENTE Y COINCIDENTE CON LOS DOCUMENTOS APORTADOS EN LA OFERTA.</t>
    </r>
    <r>
      <rPr>
        <sz val="10"/>
        <color rgb="FFFF0000"/>
        <rFont val="Arial Narrow"/>
        <family val="2"/>
      </rPr>
      <t xml:space="preserve">
</t>
    </r>
    <r>
      <rPr>
        <sz val="10"/>
        <rFont val="Arial Narrow"/>
        <family val="2"/>
      </rPr>
      <t xml:space="preserve">CONTRATO No. 4
APORTA CERTIFICACIÓN COMO DIRECTOR DE OBRA EXPEDIDA POR ENTIDAD PRIVADA (PERSONA JURIDICA) DE REDES DE CABLEADO ESTRUCTURADO.
</t>
    </r>
    <r>
      <rPr>
        <sz val="10"/>
        <color rgb="FFFF0000"/>
        <rFont val="Arial Narrow"/>
        <family val="2"/>
      </rPr>
      <t xml:space="preserve">APORTA INFORME DE SUPERVISIÓN DEL CONTRATO DE OBRA EJECUTADO EXPEDIDA POR ENTIDAD PUBLICA. DOCUMENTO NO VALIDO PARA ACREDITAR EXPERIENCIA ESPECIFICA EN ATENCIÓN AL REQUERIMIENTO DEL PLIEGO DE CONDICIONES. </t>
    </r>
    <r>
      <rPr>
        <sz val="10"/>
        <color rgb="FF002060"/>
        <rFont val="Arial Narrow"/>
        <family val="2"/>
      </rPr>
      <t xml:space="preserve">MEDIANTE ACLARACIÓN SE SUBSANA, DADO QUE ES UN CONTRATO DE COMPREVENTA
</t>
    </r>
    <r>
      <rPr>
        <sz val="10"/>
        <color rgb="FFFF0000"/>
        <rFont val="Arial Narrow"/>
        <family val="2"/>
      </rPr>
      <t>NO APORTA CONTRATO LABORAL O DE PRESTACIONES DE SERVICIOS ENTRE LA FIRMA PRIVADA Y EL PROFESIONAL PROPUESTO</t>
    </r>
    <r>
      <rPr>
        <sz val="10"/>
        <color rgb="FF002060"/>
        <rFont val="Arial Narrow"/>
        <family val="2"/>
      </rPr>
      <t>. SUBSANA CONTRATO DE PRESTACIÓN DE SERVICIOS Y EL MISMO EL COHERENTE Y COINCIDENTE CON LOS DOCUMENTOS APORTADOS EN LA OFERTA.</t>
    </r>
  </si>
  <si>
    <r>
      <rPr>
        <b/>
        <sz val="10"/>
        <rFont val="Arial Narrow"/>
        <family val="2"/>
      </rPr>
      <t>TECNICO No. 01</t>
    </r>
    <r>
      <rPr>
        <sz val="10"/>
        <rFont val="Arial Narrow"/>
        <family val="2"/>
      </rPr>
      <t xml:space="preserve">
TECNICO ELECTRICISTA CONTEC TE-1, TE-5, TE-6
FECHA EXP. M.P. 10-ABR-2015
APORTA CERTIFICADO ENTRENAMIENTO DE TRABAJO SEGURO EN ALTURAS
FECHA EXP. 11-JUN-2019
</t>
    </r>
    <r>
      <rPr>
        <sz val="10"/>
        <color rgb="FFFF0000"/>
        <rFont val="Arial Narrow"/>
        <family val="2"/>
      </rPr>
      <t xml:space="preserve">EN ATENCIÓN AL ARTICULO 2 DE LA RESOLUCIÓN No. 1248 DEL 03 DE JULIO DE 2020, LA CERTIFICACIÓN DE ENTRENAMIENTO DE TRABAJO SEGURO EN ALTURAS APORTADA NO ESTA VIGENTE.
</t>
    </r>
    <r>
      <rPr>
        <sz val="10"/>
        <color rgb="FF002060"/>
        <rFont val="Arial Narrow"/>
        <family val="2"/>
      </rPr>
      <t>SUBSANA CERTIFICACIÓN DE TRABAJO SEGURO EN ALTURAS
FECHA EXP. 20-OCT-2020</t>
    </r>
    <r>
      <rPr>
        <sz val="10"/>
        <rFont val="Arial Narrow"/>
        <family val="2"/>
      </rPr>
      <t xml:space="preserve">
</t>
    </r>
    <r>
      <rPr>
        <b/>
        <sz val="10"/>
        <rFont val="Arial Narrow"/>
        <family val="2"/>
      </rPr>
      <t xml:space="preserve">
TECNICO No. 02</t>
    </r>
    <r>
      <rPr>
        <sz val="10"/>
        <rFont val="Arial Narrow"/>
        <family val="2"/>
      </rPr>
      <t xml:space="preserve">
TECNICO ELECTRICISTA CONTEC TE-1, TE-5, TE-6
FECHA EXP. M.P. 10-ABR-2015
APORTA CERTIFICADO ENTRENAMIENTO DE TRABAJO SEGURO EN ALTURAS
FECHA EXP. 11-JUN-2019
</t>
    </r>
    <r>
      <rPr>
        <sz val="10"/>
        <color rgb="FFFF0000"/>
        <rFont val="Arial Narrow"/>
        <family val="2"/>
      </rPr>
      <t xml:space="preserve">EN ATENCIÓN AL ARTICULO 2 DE LA RESOLUCIÓN No. 1248 DEL 03 DE JULIO DE 2020, LA CERTIFICACIÓN DE ENTRENAMIENTO DE TRABAJO SEGURO EN ALTURAS APORTADA NO ESTA VIGENTE.
</t>
    </r>
    <r>
      <rPr>
        <sz val="10"/>
        <color rgb="FF002060"/>
        <rFont val="Arial Narrow"/>
        <family val="2"/>
      </rPr>
      <t>SUBSANA CERTIFICACIÓN DE TRABAJO SEGURO EN ALTURAS
FECHA EXP. 09-OCT-2020</t>
    </r>
  </si>
  <si>
    <r>
      <rPr>
        <b/>
        <sz val="10"/>
        <rFont val="Arial Narrow"/>
        <family val="2"/>
      </rPr>
      <t>TECNICO No. 01</t>
    </r>
    <r>
      <rPr>
        <sz val="10"/>
        <rFont val="Arial Narrow"/>
        <family val="2"/>
      </rPr>
      <t xml:space="preserve">
CONTRATO No. 1
APORTA CERTIFICACIÓN COMO TECNICO ELECTRICISTA EXPEDIDA POR ENTIDAD PRIVADA (PERSONA JURIDICA) DE REDES DE CABLEADO ESTRUCTURADO.
</t>
    </r>
    <r>
      <rPr>
        <sz val="10"/>
        <color rgb="FFFF0000"/>
        <rFont val="Arial Narrow"/>
        <family val="2"/>
      </rPr>
      <t xml:space="preserve">APORTA CERTIFICACIÓN DEL CONTRATO DE OBRA EJECUTADO EXPEDIDA POR ENTIDAD PUBLICA. DOCUMENTO NO VALIDADO, NO ADJUNTA ACTA DE RECIBO FINAL Y/O ACTA DE LIQUIDACIÓN. </t>
    </r>
    <r>
      <rPr>
        <sz val="10"/>
        <color rgb="FF002060"/>
        <rFont val="Arial Narrow"/>
        <family val="2"/>
      </rPr>
      <t>ACLARACIÓN NO VALIDA DADO QUE EL DOCUMENTO NO CONTIENE LA INFORMACIÓN REQUERIDA POR LA UNIVERSIDAD.</t>
    </r>
    <r>
      <rPr>
        <sz val="10"/>
        <color rgb="FFFF0000"/>
        <rFont val="Arial Narrow"/>
        <family val="2"/>
      </rPr>
      <t xml:space="preserve">
NO APORTA CONTRATO LABORAL O DE PRESTACIONES DE SERVICIOS ENTRE LA FIRMA PRIVADA Y EL PROFESIONAL PROPUESTO. </t>
    </r>
    <r>
      <rPr>
        <sz val="10"/>
        <color rgb="FF002060"/>
        <rFont val="Arial Narrow"/>
        <family val="2"/>
      </rPr>
      <t>SUBSANA CONTRATO DE PRESTACIÓN DE SERVICIOS Y EL MISMO EL COHERENTE Y COINCIDENTE CON LOS DOCUMENTOS APORTADOS EN LA OFERTA.</t>
    </r>
    <r>
      <rPr>
        <sz val="10"/>
        <rFont val="Arial Narrow"/>
        <family val="2"/>
      </rPr>
      <t xml:space="preserve">
CONTRATO No. 2
APORTA CERTIFICACIÓN COMO TECNICO ELECTRICISTA EXPEDIDA POR ENTIDAD PRIVADA (PERSONA JURIDICA) DE REDES DE CABLEADO ESTRUCTURADO.
APORTA ACTA DE LIQUIDACIÓN DEL CONTRATO DE OBRA EJECUTADO EXPEDIDA POR ENTIDAD PUBLICA.
</t>
    </r>
    <r>
      <rPr>
        <sz val="10"/>
        <color rgb="FFFF0000"/>
        <rFont val="Arial Narrow"/>
        <family val="2"/>
      </rPr>
      <t xml:space="preserve">NO APORTA CONTRATO LABORAL O DE PRESTACIONES DE SERVICIOS ENTRE LA FIRMA PRIVADA Y EL PROFESIONAL PROPUESTO. </t>
    </r>
    <r>
      <rPr>
        <sz val="10"/>
        <color rgb="FF002060"/>
        <rFont val="Arial Narrow"/>
        <family val="2"/>
      </rPr>
      <t>SUBSANA CONTRATO DE PRESTACIÓN DE SERVICIOS Y EL MISMO EL COHERENTE Y COINCIDENTE CON LOS DOCUMENTOS APORTADOS EN LA OFERTA.</t>
    </r>
    <r>
      <rPr>
        <sz val="10"/>
        <rFont val="Arial Narrow"/>
        <family val="2"/>
      </rPr>
      <t xml:space="preserve">
CONTRATO No. 3
APORTA CERTIFICACIÓN COMO TECNICO ELECTRICISTA EXPEDIDA POR ENTIDAD PRIVADA (PERSONA JURIDICA) DE REDES DE CABLEADO ESTRUCTURADO.
APORTA ACTA DE LIQUIDACIÓN DEL CONTRATO DE OBRA EJECUTADO EXPEDIDA POR ENTIDAD PUBLICA.
</t>
    </r>
    <r>
      <rPr>
        <sz val="10"/>
        <color rgb="FFFF0000"/>
        <rFont val="Arial Narrow"/>
        <family val="2"/>
      </rPr>
      <t xml:space="preserve">NO APORTA CONTRATO LABORAL O DE PRESTACIONES DE SERVICIOS ENTRE LA FIRMA PRIVADA Y EL PROFESIONAL PROPUESTO. </t>
    </r>
    <r>
      <rPr>
        <sz val="10"/>
        <color rgb="FF002060"/>
        <rFont val="Arial Narrow"/>
        <family val="2"/>
      </rPr>
      <t>SUBSANA CONTRATO DE PRESTACIÓN DE SERVICIOS Y EL MISMO EL COHERENTE Y COINCIDENTE CON LOS DOCUMENTOS APORTADOS EN LA OFERTA.</t>
    </r>
    <r>
      <rPr>
        <sz val="10"/>
        <color rgb="FFFF0000"/>
        <rFont val="Arial Narrow"/>
        <family val="2"/>
      </rPr>
      <t xml:space="preserve">
</t>
    </r>
    <r>
      <rPr>
        <sz val="10"/>
        <rFont val="Arial Narrow"/>
        <family val="2"/>
      </rPr>
      <t xml:space="preserve">
CONTRATO No. 4
APORTA CERTIFICACIÓN COMO DIRECTOR DE OBRA EXPEDIDA POR ENTIDAD PRIVADA (PERSONA JURIDICA) DE REDES DE CABLEADO ESTRUCTURADO.
</t>
    </r>
    <r>
      <rPr>
        <sz val="10"/>
        <color rgb="FFFF0000"/>
        <rFont val="Arial Narrow"/>
        <family val="2"/>
      </rPr>
      <t>APORTA INFORME DE SUPERVISIÓN DEL CONTRATO DE OBRA EJECUTADO EXPEDIDA POR ENTIDAD PUBLICA. DOCUMENTO NO VALIDO PARA ACREDITAR EXPERIENCIA ESPECIFICA EN ATENCIÓN AL REQUERIMIENTO DEL PLIEGO DE CONDICIONES</t>
    </r>
    <r>
      <rPr>
        <sz val="10"/>
        <rFont val="Arial Narrow"/>
        <family val="2"/>
      </rPr>
      <t xml:space="preserve">. </t>
    </r>
    <r>
      <rPr>
        <sz val="10"/>
        <color rgb="FF002060"/>
        <rFont val="Arial Narrow"/>
        <family val="2"/>
      </rPr>
      <t>MEDIANTE ACLARACIÓN SE SUBSANA, DADO QUE ES UN CONTRATO DE COMPREVENTA</t>
    </r>
    <r>
      <rPr>
        <sz val="10"/>
        <rFont val="Arial Narrow"/>
        <family val="2"/>
      </rPr>
      <t xml:space="preserve">
</t>
    </r>
    <r>
      <rPr>
        <sz val="10"/>
        <color rgb="FFFF0000"/>
        <rFont val="Arial Narrow"/>
        <family val="2"/>
      </rPr>
      <t>NO APORTA CONTRATO LABORAL O DE PRESTACIONES DE SERVICIOS ENTRE LA FIRMA PRIVADA Y EL PROFESIONAL PROPUESTO</t>
    </r>
    <r>
      <rPr>
        <sz val="10"/>
        <rFont val="Arial Narrow"/>
        <family val="2"/>
      </rPr>
      <t xml:space="preserve">. </t>
    </r>
    <r>
      <rPr>
        <sz val="10"/>
        <color rgb="FF002060"/>
        <rFont val="Arial Narrow"/>
        <family val="2"/>
      </rPr>
      <t>SUBSANA CONTRATO DE PRESTACIÓN DE SERVICIOS Y EL MISMO EL COHERENTE Y COINCIDENTE CON LOS DOCUMENTOS APORTADOS EN LA OFERTA.</t>
    </r>
  </si>
  <si>
    <r>
      <rPr>
        <b/>
        <sz val="10"/>
        <rFont val="Arial Narrow"/>
        <family val="2"/>
      </rPr>
      <t>TECNICO No. 02</t>
    </r>
    <r>
      <rPr>
        <sz val="10"/>
        <rFont val="Arial Narrow"/>
        <family val="2"/>
      </rPr>
      <t xml:space="preserve">
CONTRATO No. 1
APORTA CERTIFICACIÓN COMO TECNICO ELECTRICISTA EXPEDIDA POR ENTIDAD PRIVADA (PERSONA JURIDICA) DE REDES DE CABLEADO ESTRUCTURADO.
</t>
    </r>
    <r>
      <rPr>
        <sz val="10"/>
        <color rgb="FFFF0000"/>
        <rFont val="Arial Narrow"/>
        <family val="2"/>
      </rPr>
      <t xml:space="preserve">APORTA CERTIFICACIÓN DEL CONTRATO DE OBRA EJECUTADO EXPEDIDA POR ENTIDAD PUBLICA. DOCUMENTO NO VALIDADO, NO ADJUNTA ACTA DE RECIBO FINAL Y/O ACTA DE LIQUIDACIÓN. </t>
    </r>
    <r>
      <rPr>
        <sz val="10"/>
        <color rgb="FF002060"/>
        <rFont val="Arial Narrow"/>
        <family val="2"/>
      </rPr>
      <t>ACLARACIÓN NO VALIDA DADO QUE EL DOCUMENTO NO CONTIENE LA INFORMACIÓN REQUERIDA POR LA UNIVERSIDAD.</t>
    </r>
    <r>
      <rPr>
        <sz val="10"/>
        <color rgb="FFFF0000"/>
        <rFont val="Arial Narrow"/>
        <family val="2"/>
      </rPr>
      <t xml:space="preserve">
NO APORTA CONTRATO LABORAL O DE PRESTACIONES DE SERVICIOS ENTRE LA FIRMA PRIVADA Y EL PROFESIONAL PROPUESTO. </t>
    </r>
    <r>
      <rPr>
        <sz val="10"/>
        <color rgb="FF002060"/>
        <rFont val="Arial Narrow"/>
        <family val="2"/>
      </rPr>
      <t>SUBSANA CONTRATO DE PRESTACIÓN DE SERVICIOS Y EL MISMO EL COHERENTE Y COINCIDENTE CON LOS DOCUMENTOS APORTADOS EN LA OFERTA.</t>
    </r>
    <r>
      <rPr>
        <sz val="10"/>
        <rFont val="Arial Narrow"/>
        <family val="2"/>
      </rPr>
      <t xml:space="preserve">
CONTRATO No. 2
APORTA CERTIFICACIÓN COMO TECNICO ELECTRICISTA EXPEDIDA POR ENTIDAD PRIVADA (PERSONA JURIDICA) DE REDES DE CABLEADO ESTRUCTURADO.
APORTA ACTA DE LIQUIDACIÓN DEL CONTRATO DE OBRA EJECUTADO EXPEDIDA POR ENTIDAD PUBLICA.
</t>
    </r>
    <r>
      <rPr>
        <sz val="10"/>
        <color rgb="FFFF0000"/>
        <rFont val="Arial Narrow"/>
        <family val="2"/>
      </rPr>
      <t xml:space="preserve">NO APORTA CONTRATO LABORAL O DE PRESTACIONES DE SERVICIOS ENTRE LA FIRMA PRIVADA Y EL PROFESIONAL PROPUESTO. </t>
    </r>
    <r>
      <rPr>
        <sz val="10"/>
        <color rgb="FF002060"/>
        <rFont val="Arial Narrow"/>
        <family val="2"/>
      </rPr>
      <t>SUBSANA CONTRATO DE PRESTACIÓN DE SERVICIOS Y EL MISMO EL COHERENTE Y COINCIDENTE CON LOS DOCUMENTOS APORTADOS EN LA OFERTA.</t>
    </r>
    <r>
      <rPr>
        <sz val="10"/>
        <rFont val="Arial Narrow"/>
        <family val="2"/>
      </rPr>
      <t xml:space="preserve">
CONTRATO No. 3
APORTA CERTIFICACIÓN COMO TECNICO ELECTRICISTA EXPEDIDA POR ENTIDAD PRIVADA (PERSONA JURIDICA) DE REDES DE CABLEADO ESTRUCTURADO.
APORTA ACTA DE LIQUIDACIÓN DEL CONTRATO DE OBRA EJECUTADO EXPEDIDA POR ENTIDAD PUBLICA.
</t>
    </r>
    <r>
      <rPr>
        <sz val="10"/>
        <color rgb="FFFF0000"/>
        <rFont val="Arial Narrow"/>
        <family val="2"/>
      </rPr>
      <t xml:space="preserve">NO APORTA CONTRATO LABORAL O DE PRESTACIONES DE SERVICIOS ENTRE LA FIRMA PRIVADA Y EL PROFESIONAL PROPUESTO. </t>
    </r>
    <r>
      <rPr>
        <sz val="10"/>
        <color rgb="FF002060"/>
        <rFont val="Arial Narrow"/>
        <family val="2"/>
      </rPr>
      <t>SUBSANA CONTRATO DE PRESTACIÓN DE SERVICIOS Y EL MISMO EL COHERENTE Y COINCIDENTE CON LOS DOCUMENTOS APORTADOS EN LA OFERTA.</t>
    </r>
    <r>
      <rPr>
        <sz val="10"/>
        <color rgb="FFFF0000"/>
        <rFont val="Arial Narrow"/>
        <family val="2"/>
      </rPr>
      <t xml:space="preserve">
</t>
    </r>
    <r>
      <rPr>
        <sz val="10"/>
        <rFont val="Arial Narrow"/>
        <family val="2"/>
      </rPr>
      <t xml:space="preserve">
CONTRATO No. 4
APORTA CERTIFICACIÓN COMO DIRECTOR DE OBRA EXPEDIDA POR ENTIDAD PRIVADA (PERSONA JURIDICA) DE REDES DE CABLEADO ESTRUCTURADO.
</t>
    </r>
    <r>
      <rPr>
        <sz val="10"/>
        <color rgb="FFFF0000"/>
        <rFont val="Arial Narrow"/>
        <family val="2"/>
      </rPr>
      <t>APORTA INFORME DE SUPERVISIÓN DEL CONTRATO DE OBRA EJECUTADO EXPEDIDA POR ENTIDAD PUBLICA. DOCUMENTO NO VALIDO PARA ACREDITAR EXPERIENCIA ESPECIFICA EN ATENCIÓN AL REQUERIMIENTO DEL PLIEGO DE CONDICIONES</t>
    </r>
    <r>
      <rPr>
        <sz val="10"/>
        <rFont val="Arial Narrow"/>
        <family val="2"/>
      </rPr>
      <t xml:space="preserve">. </t>
    </r>
    <r>
      <rPr>
        <sz val="10"/>
        <color rgb="FF002060"/>
        <rFont val="Arial Narrow"/>
        <family val="2"/>
      </rPr>
      <t>MEDIANTE ACLARACIÓN SE SUBSANA, DADO QUE ES UN CONTRATO DE COMPREVENTA</t>
    </r>
    <r>
      <rPr>
        <sz val="10"/>
        <rFont val="Arial Narrow"/>
        <family val="2"/>
      </rPr>
      <t xml:space="preserve">
</t>
    </r>
    <r>
      <rPr>
        <sz val="10"/>
        <color rgb="FFFF0000"/>
        <rFont val="Arial Narrow"/>
        <family val="2"/>
      </rPr>
      <t>NO APORTA CONTRATO LABORAL O DE PRESTACIONES DE SERVICIOS ENTRE LA FIRMA PRIVADA Y EL PROFESIONAL PROPUESTO</t>
    </r>
    <r>
      <rPr>
        <sz val="10"/>
        <rFont val="Arial Narrow"/>
        <family val="2"/>
      </rPr>
      <t xml:space="preserve">. </t>
    </r>
    <r>
      <rPr>
        <sz val="10"/>
        <color rgb="FF002060"/>
        <rFont val="Arial Narrow"/>
        <family val="2"/>
      </rPr>
      <t>SUBSANA CONTRATO DE PRESTACIÓN DE SERVICIOS Y EL MISMO EL COHERENTE Y COINCIDENTE CON LOS DOCUMENTOS APORTADOS EN LA OFERTA.</t>
    </r>
  </si>
  <si>
    <r>
      <t xml:space="preserve">INGENIERO INDUSTRIAL ESPECIALISTA EN SALUD OCUPACIONAL
APORTA RESOLUCION DE LICENCIA
FECHA EXP. RES. 21-JUL-2020
APORTA CERTIFICADO ENTRENAMIENTO DE TRABAJO SEGURO EN ALTURAS
FECHA EXP. 02-JUL-2019
</t>
    </r>
    <r>
      <rPr>
        <sz val="10"/>
        <color rgb="FFFF0000"/>
        <rFont val="Arial Narrow"/>
        <family val="2"/>
      </rPr>
      <t xml:space="preserve">EN ATENCIÓN AL ARTICULO 2 DE LA RESOLUCIÓN No. 1248 DEL 03 DE JULIO DE 2020, LA CERTIFICACIÓN DE ENTRENAMIENTO DE TRABAJO SEGURO EN ALTURAS APORTADA NO ESTA VIGENTE.
</t>
    </r>
    <r>
      <rPr>
        <sz val="10"/>
        <color rgb="FF002060"/>
        <rFont val="Arial Narrow"/>
        <family val="2"/>
      </rPr>
      <t>SUBSANA CERTIFICACIÓN DE TRABAJO SEGURO EN ALTURAS
FECHA EXP. 06-OCT-2020</t>
    </r>
  </si>
  <si>
    <r>
      <t xml:space="preserve">CONTRATO No. 1
APORTA CERTIFICACIÓN COMO TECNICO ELECTRICISTA EXPEDIDA POR ENTIDAD PRIVADA (PERSONA JURIDICA) DE REDES DE CABLEADO ESTRUCTURADO.
APORTA ACTA DE LIQUIDACIÓN DEL CONTRATO DE OBRA EJECUTADO EXPEDIDA POR ENTIDAD PUBLICA.
</t>
    </r>
    <r>
      <rPr>
        <sz val="10"/>
        <color rgb="FFFF0000"/>
        <rFont val="Arial Narrow"/>
        <family val="2"/>
      </rPr>
      <t xml:space="preserve">NO APORTA CONTRATO LABORAL O DE PRESTACIONES DE SERVICIOS ENTRE LA FIRMA PRIVADA Y EL PROFESIONAL PROPUESTO. </t>
    </r>
    <r>
      <rPr>
        <sz val="10"/>
        <color rgb="FF002060"/>
        <rFont val="Arial Narrow"/>
        <family val="2"/>
      </rPr>
      <t>SUBSANA CONTRATO DE PRESTACIÓN DE SERVICIOS Y EL MISMO EL COHERENTE Y COINCIDENTE CON LOS DOCUMENTOS APORTADOS EN LA OFERTA.</t>
    </r>
    <r>
      <rPr>
        <sz val="10"/>
        <rFont val="Arial Narrow"/>
        <family val="2"/>
      </rPr>
      <t xml:space="preserve">
CONTRATO No. 2
APORTA CERTIFICACIÓN COMO TECNICO ELECTRICISTA EXPEDIDA POR ENTIDAD PRIVADA (PERSONA JURIDICA) DE REDES DE CABLEADO ESTRUCTURADO.
APORTA ACTA DE LIQUIDACIÓN DEL CONTRATO DE OBRA EJECUTADO EXPEDIDA POR ENTIDAD PUBLICA.
</t>
    </r>
    <r>
      <rPr>
        <sz val="10"/>
        <color rgb="FFFF0000"/>
        <rFont val="Arial Narrow"/>
        <family val="2"/>
      </rPr>
      <t xml:space="preserve">NO APORTA CONTRATO LABORAL O DE PRESTACIONES DE SERVICIOS ENTRE LA FIRMA PRIVADA Y EL PROFESIONAL PROPUESTO. </t>
    </r>
    <r>
      <rPr>
        <sz val="10"/>
        <color rgb="FF002060"/>
        <rFont val="Arial Narrow"/>
        <family val="2"/>
      </rPr>
      <t>SUBSANA CONTRATO DE PRESTACIÓN DE SERVICIOS Y EL MISMO EL COHERENTE Y COINCIDENTE CON LOS DOCUMENTOS APORTADOS EN LA OFERTA.</t>
    </r>
    <r>
      <rPr>
        <sz val="10"/>
        <color rgb="FFFF0000"/>
        <rFont val="Arial Narrow"/>
        <family val="2"/>
      </rPr>
      <t xml:space="preserve">
</t>
    </r>
    <r>
      <rPr>
        <sz val="10"/>
        <rFont val="Arial Narrow"/>
        <family val="2"/>
      </rPr>
      <t xml:space="preserve">
CONTRATO No. 3
APORTA CERTIFICACIÓN COMO DIRECTOR DE OBRA EXPEDIDA POR ENTIDAD PRIVADA (PERSONA JURIDICA) DE REDES DE CABLEADO ESTRUCTURADO.
</t>
    </r>
    <r>
      <rPr>
        <sz val="10"/>
        <color rgb="FFFF0000"/>
        <rFont val="Arial Narrow"/>
        <family val="2"/>
      </rPr>
      <t>APORTA INFORME DE SUPERVISIÓN DEL CONTRATO DE OBRA EJECUTADO EXPEDIDA POR ENTIDAD PUBLICA. DOCUMENTO NO VALIDO PARA ACREDITAR EXPERIENCIA ESPECIFICA EN ATENCIÓN AL REQUERIMIENTO DEL PLIEGO DE CONDICIONES</t>
    </r>
    <r>
      <rPr>
        <sz val="10"/>
        <rFont val="Arial Narrow"/>
        <family val="2"/>
      </rPr>
      <t xml:space="preserve">. </t>
    </r>
    <r>
      <rPr>
        <sz val="10"/>
        <color rgb="FF002060"/>
        <rFont val="Arial Narrow"/>
        <family val="2"/>
      </rPr>
      <t>MEDIANTE ACLARACIÓN SE SUBSANA, DADO QUE ES UN CONTRATO DE COMPREVENTA</t>
    </r>
    <r>
      <rPr>
        <sz val="10"/>
        <rFont val="Arial Narrow"/>
        <family val="2"/>
      </rPr>
      <t xml:space="preserve">
</t>
    </r>
    <r>
      <rPr>
        <sz val="10"/>
        <color rgb="FFFF0000"/>
        <rFont val="Arial Narrow"/>
        <family val="2"/>
      </rPr>
      <t>NO APORTA CONTRATO LABORAL O DE PRESTACIONES DE SERVICIOS ENTRE LA FIRMA PRIVADA Y EL PROFESIONAL PROPUESTO</t>
    </r>
    <r>
      <rPr>
        <sz val="10"/>
        <rFont val="Arial Narrow"/>
        <family val="2"/>
      </rPr>
      <t xml:space="preserve">. </t>
    </r>
    <r>
      <rPr>
        <sz val="10"/>
        <color rgb="FF002060"/>
        <rFont val="Arial Narrow"/>
        <family val="2"/>
      </rPr>
      <t>SUBSANA CONTRATO DE PRESTACIÓN DE SERVICIOS Y EL MISMO EL COHERENTE Y COINCIDENTE CON LOS DOCUMENTOS APORTADOS EN LA OFERTA.</t>
    </r>
  </si>
  <si>
    <t>EN LA DOCUMENTACIÓN APORTADA EN LAS 2 CERTIFICACIONES, NO ES CLARO EN PLAZO DE EJECUCIÓN DE CADA UNO DE LOS CONTRATOS</t>
  </si>
  <si>
    <r>
      <t xml:space="preserve">CERTIFICACIÓN No. 1
APORTA CERTIFICACIÓN COMO RESIDENTE DE OBRA EXPEDIDA POR ENTIDAD PRIVADA (PERSONA JURIDICA) EN LA QUE ACREDITA LA EJECUCIÓN DE 4 CONTRATOS DE REMODELACIÓN, ADECUACIÓN Y CONSTRUCCIÓN DE INFRAESTRUCTURA ELECTRICA Y/O CABLEADO ESTRUCTURADO DE EDIFICACIONES NO RESIDENCIALES
</t>
    </r>
    <r>
      <rPr>
        <sz val="10"/>
        <color rgb="FFFF0000"/>
        <rFont val="Arial Narrow"/>
        <family val="2"/>
      </rPr>
      <t>NO APORTA EL ACTA DE RECIBO FINAL Y/O ACTA DE LIQUIDACIÓN DE CADA UNO DE LOS CONTRATO DE OBRA EJECUTADOS, ENTRE ENTIDAD CONTRATANTE Y FIRMA PRIVADA CONTRATISTA.
NO APORTA CONTRATO LABORAL O DE PRESTACIONES DE SERVICIOS ENTRE LA FIRMA PRIVADA Y EL PROFESIONAL PROPUESTO.</t>
    </r>
    <r>
      <rPr>
        <sz val="10"/>
        <rFont val="Arial Narrow"/>
        <family val="2"/>
      </rPr>
      <t xml:space="preserve">
CERTIFICACIÓN No. 2
APORTA CERTIFICACIÓN COMO RESIDENTE DE OBRA EXPEDIDA POR ENTIDAD PRIVADA (PERSONA JURIDICA) EN LA QUE ACREDITA LA EJECUCIÓN DE UN CONTRATO DE CONSTRUCCIÓN Y REMODELACIÓN DE INFRAESTRUCTURA ELECTRICA Y/O CABLEADO ESTRUCTURADO DE EDIFICACION NO RESIDENCIAL
</t>
    </r>
    <r>
      <rPr>
        <sz val="10"/>
        <color rgb="FFFF0000"/>
        <rFont val="Arial Narrow"/>
        <family val="2"/>
      </rPr>
      <t>NO APORTA EL ACTA DE RECIBO FINAL Y/O ACTA DE LIQUIDACIÓN DEL CONTRATO DE OBRA EJECUTADO SUSCRITO ENTRE ENTIDAD CONTRANTE Y FIRMA PRIVADA CONTRATISTA.
NO APORTA CONTRATO LABORAL O DE PRESTACIONES DE SERVICIOS ENTRE LA FIRMA PRIVADA Y EL PROFESIONAL PROPUESTO.</t>
    </r>
    <r>
      <rPr>
        <sz val="10"/>
        <rFont val="Arial Narrow"/>
        <family val="2"/>
      </rPr>
      <t xml:space="preserve">
CERTIFICACIÓN No. 3
APORTA CERTIFICACIÓN COMO INGENIERO ELECTRICISTA EXPEDIDA POR ENTIDAD PRIVADA (PERSONA JURIDICA) EN LA QUE ACREDITA LA EJECUCIÓN DE UN CONTRATO DE CONSTRUCCIÓN Y REMODELACIÓN DE INFRAESTRUCTURA ELECTRICA Y/O CABLEADO ESTRUCTURADO DE EDIFICACION NO RESIDENCIAL
</t>
    </r>
    <r>
      <rPr>
        <sz val="10"/>
        <color rgb="FFFF0000"/>
        <rFont val="Arial Narrow"/>
        <family val="2"/>
      </rPr>
      <t>EL CARGO ACREDITADO NO CORRESPONDE CON EL CARGO ESPECIFICO DE DIRECTOR DE OBRA O RESIDENTE DE OBRA QUE SE REQUIERE EN EL PROCESO.
NO APORTA EL ACTA DE RECIBO FINAL Y/O ACTA DE LIQUIDACIÓN DEL CONTRATO DE OBRA EJECUTADO SUSCRITO ENTRE ENTIDAD CONTRANTE Y FIRMA PRIVADA CONTRATISTA.
NO APORTA CONTRATO LABORAL O DE PRESTACIONES DE SERVICIOS ENTRE LA FIRMA PRIVADA Y EL PROFESIONAL PROPUESTO.</t>
    </r>
  </si>
  <si>
    <r>
      <rPr>
        <b/>
        <sz val="10"/>
        <rFont val="Arial Narrow"/>
        <family val="2"/>
      </rPr>
      <t>TECNICO No. 01</t>
    </r>
    <r>
      <rPr>
        <sz val="10"/>
        <rFont val="Arial Narrow"/>
        <family val="2"/>
      </rPr>
      <t xml:space="preserve">
TECNICO ELECTRICISTA CONTEC TE-1,  TE-4, TE-5, TE-6
</t>
    </r>
    <r>
      <rPr>
        <sz val="10"/>
        <color rgb="FFFF0000"/>
        <rFont val="Arial Narrow"/>
        <family val="2"/>
      </rPr>
      <t xml:space="preserve">FECHA EXP. M.P. 23-MAR-2019
</t>
    </r>
    <r>
      <rPr>
        <sz val="10"/>
        <color rgb="FF002060"/>
        <rFont val="Arial Narrow"/>
        <family val="2"/>
      </rPr>
      <t>Según pliego de condiciones el tecnico electricista debe contar con al menos cinco (5) años de experiencia general, contados a partir de la expedición de la matrícula profesional CONTEC T1</t>
    </r>
    <r>
      <rPr>
        <sz val="10"/>
        <rFont val="Arial Narrow"/>
        <family val="2"/>
      </rPr>
      <t xml:space="preserve">
APORTA CERTIFICADO ENTRENAMIENTO DE TRABAJO SEGURO EN ALTURAS
FECHA EXP. 18-MAR-2020
</t>
    </r>
    <r>
      <rPr>
        <b/>
        <sz val="10"/>
        <rFont val="Arial Narrow"/>
        <family val="2"/>
      </rPr>
      <t>TECNICO No. 02</t>
    </r>
    <r>
      <rPr>
        <sz val="10"/>
        <rFont val="Arial Narrow"/>
        <family val="2"/>
      </rPr>
      <t xml:space="preserve">
TECNICO ELECTRICISTA CONTEC TE-1, TE-2, TE-4, TE-5, TE-6
FECHA EXP. M.P. 29-JUL-2010
APORTA CERTIFICADO ENTRENAMIENTO DE TRABAJO SEGURO EN ALTURAS
FECHA EXP. 26-OCT-2020</t>
    </r>
  </si>
  <si>
    <r>
      <t xml:space="preserve">EL PROPONENTE APORTA CERTIFICADOS DE CONFORMIDAD DEL AÑO 2012 DE LOS SIGUIENTES MATERIALES MARCA FURUKAWA: PATCH CORD, JACK, FACE PLATE, PATCH PANEL. </t>
    </r>
    <r>
      <rPr>
        <sz val="10"/>
        <color rgb="FFFF0000"/>
        <rFont val="Arial Narrow"/>
        <family val="2"/>
      </rPr>
      <t>SE REQUIERE ACLARAR SI LA MARCA FURUKAWA ES DE IGUALES O MEJORES ESPECIFICACIONES TECNICAS QUE EL SISTEMA DE CABLEADO SOLICITADO.</t>
    </r>
    <r>
      <rPr>
        <sz val="10"/>
        <rFont val="Arial Narrow"/>
        <family val="2"/>
      </rPr>
      <t xml:space="preserve">
</t>
    </r>
    <r>
      <rPr>
        <sz val="10"/>
        <color rgb="FFFF0000"/>
        <rFont val="Arial Narrow"/>
        <family val="2"/>
      </rPr>
      <t>NO APORTA CERTICADO DE CONFORMIDAD DEL CABLE UTP CAT 6A, PERO APORTA DOCUMENTO DE CABLE DE COMUNICACIÓN MARCA AMP., EN ESTE CASO LOS ELEMENTOS DE CABLEADO ESTRUCTURADO OFRECIDO NO SON MONOMARCA. SE SOLICITA ACLARAR EL TIPO DE CABLE OFRECIDO O APORTAR CERTIFICADO DE CONFORMIDAD CORRRESPONDIENTE Y FICHA TECNICA.</t>
    </r>
    <r>
      <rPr>
        <sz val="10"/>
        <rFont val="Arial Narrow"/>
        <family val="2"/>
      </rPr>
      <t xml:space="preserve">
</t>
    </r>
    <r>
      <rPr>
        <sz val="10"/>
        <color rgb="FFFF0000"/>
        <rFont val="Arial Narrow"/>
        <family val="2"/>
      </rPr>
      <t>NO APORTA CERTIFICADO DE CONFORMIDAD DE LA FIBRA OPTICA EXPEDIDO POR LABORATORIO ESPECIALIZADO Y RECONOCIDO QUE PRUEBE Y ACREDITE EL CUMPLIMIENTO DE LOS ESTANDARES INTERNACIONALES.</t>
    </r>
    <r>
      <rPr>
        <sz val="10"/>
        <rFont val="Arial Narrow"/>
        <family val="2"/>
      </rPr>
      <t xml:space="preserve">
</t>
    </r>
    <r>
      <rPr>
        <sz val="10"/>
        <color rgb="FFFF0000"/>
        <rFont val="Arial Narrow"/>
        <family val="2"/>
      </rPr>
      <t>EL PROPONENTE APORTA CERTIFICADO DE CONFORMIDAD DE BANDEJA PORTACABLES MARCA PEMSA QUE SE ENCUENTRA VENCIDO. SE REQUIERE ACLARAR SI LA MARCA PEMSA ES DE IGUALES O MEJORES ESPECIFICACIONES TECNICAS QUE LA BANDEJA SOLICITADO.</t>
    </r>
    <r>
      <rPr>
        <sz val="10"/>
        <rFont val="Arial Narrow"/>
        <family val="2"/>
      </rPr>
      <t xml:space="preserve">
EL PROPONENTE APORTA CERTIFICADO DE CONFORMIDAD DE BANDEJA PORTACABLES MARCA GALCO. </t>
    </r>
    <r>
      <rPr>
        <sz val="10"/>
        <color rgb="FFFF0000"/>
        <rFont val="Arial Narrow"/>
        <family val="2"/>
      </rPr>
      <t xml:space="preserve">SE REQUIERE ACLARAR SI LA MARCA GALCO ES DE IGUALES O MEJORES ESPECIFICACIONES TECNICAS QUE LA BANDEJA SOLICITADO. 
</t>
    </r>
    <r>
      <rPr>
        <sz val="10"/>
        <color rgb="FF002060"/>
        <rFont val="Arial Narrow"/>
        <family val="2"/>
      </rPr>
      <t>NO ACLARA, EL PROPONENTE OFRECE PRODUCTOS MARCA LEVINTON DIFERENTE A LOS PROPUESTOS INICIALMENTE, MEJORANDO LA OFERTA EN ESTE REQUISITO.</t>
    </r>
  </si>
  <si>
    <r>
      <rPr>
        <b/>
        <sz val="10"/>
        <rFont val="Arial Narrow"/>
        <family val="2"/>
      </rPr>
      <t>TECNICO No. 01</t>
    </r>
    <r>
      <rPr>
        <sz val="10"/>
        <rFont val="Arial Narrow"/>
        <family val="2"/>
      </rPr>
      <t xml:space="preserve">
CONTRATO No. 1: 104 DÍAS
CONTRATO No. 2: 164 DIAS
CONTRATO No. 3: 16 MESES
CONTRATO No. 4: 574 DÍAS
</t>
    </r>
    <r>
      <rPr>
        <b/>
        <sz val="10"/>
        <rFont val="Arial Narrow"/>
        <family val="2"/>
      </rPr>
      <t>TECNICO No. 02</t>
    </r>
    <r>
      <rPr>
        <sz val="10"/>
        <rFont val="Arial Narrow"/>
        <family val="2"/>
      </rPr>
      <t xml:space="preserve">
CONTRATO No. 1: 104 DÍAS
CONTRATO No. 2: 164 DIAS
CONTRATO No. 3: 16 MESES
CONTRATO No. 4: 574 DÍAS</t>
    </r>
  </si>
  <si>
    <t xml:space="preserve">INFORME DE EVALUACIÓN DE OFERTAS </t>
  </si>
  <si>
    <t>CONVOCATORIA PÚBLICA N° 024-2020</t>
  </si>
  <si>
    <t xml:space="preserve">VERIFICACIÓN REQUISITOS HABILITANTES - PROPONENTES </t>
  </si>
  <si>
    <t>CONSTRUCTORA POLIOBRAS SAS</t>
  </si>
  <si>
    <t>ALCALA</t>
  </si>
  <si>
    <t>OBSERVACIÓN</t>
  </si>
  <si>
    <t>REQUISITOS DE CAPACIDAD JURIDICA</t>
  </si>
  <si>
    <t>CARTA DE PRESENTACIÓN DE LA PROPUESTA</t>
  </si>
  <si>
    <t>AVAL DE LA PROPUESTA</t>
  </si>
  <si>
    <t>EXISTENCIA Y CAPACIDAD LEGAL</t>
  </si>
  <si>
    <t xml:space="preserve">CEDULA DE CIUDADANÍA </t>
  </si>
  <si>
    <t xml:space="preserve">SI </t>
  </si>
  <si>
    <t xml:space="preserve">REGISTRO UNICO DE PROPONENTES </t>
  </si>
  <si>
    <t>CARTA DE ACEPTACIÓN DEL PRESUPUESTO OFICIAL ANEXO I</t>
  </si>
  <si>
    <t>RUT</t>
  </si>
  <si>
    <t>ACREDITACIÓN DE LOS APORTES A LOS SITEMAS DE SEGURIDAD SOCIAL INTEGRAL Y PARAFISCALES</t>
  </si>
  <si>
    <t>COMPROMISO DE TRANSPARENCIA ANEXO J</t>
  </si>
  <si>
    <t>PAZ Y SALVO EXPEDIDO POR LA DIVISIÓN DE GESTIÓN FINANCIERA DE LA UNIVERSIDAD DEL CAUCA</t>
  </si>
  <si>
    <t>CERTIFICADO DE ANTECEDENTES FISCALES, DISCIPLINARIOS Y JUDICIALES</t>
  </si>
  <si>
    <t>REGISTRO NACIONAL DE MEDIDAS CORRECTIVAS</t>
  </si>
  <si>
    <t>HÁBIL</t>
  </si>
  <si>
    <t>CIELO PÉREZ SOLANO</t>
  </si>
  <si>
    <t xml:space="preserve">Presidenta, Junta de Licitaciones y Contratos </t>
  </si>
  <si>
    <t>UNIVERSIDAD DEL CAUCA
VICERRECTORIA ADMINISTRATIVA
CONVOCATORIA PUBLICA No. 024 DE 2020
INFORME DE EVALUACIÓN DE OFERTAS</t>
  </si>
  <si>
    <t xml:space="preserve">VERIFICACIÓN REQUISITOS FINANCIEROS HABILITANTES - PROPONENTES </t>
  </si>
  <si>
    <t>OBJETO: OBRA PARA ADECUACIONES FISICAS PARA EL FORTALECIMIENTO DE LA INFRAESTRUCTURA TECNOLOGICA DE LA UNIVERSIDAD DEL CAUCA</t>
  </si>
  <si>
    <t>ALCALA ARQUITECTURA &amp; COMUNICACIONES S.A.S.</t>
  </si>
  <si>
    <t>CONSTRUCTORA POLIOBRAS S.A.S.</t>
  </si>
  <si>
    <t>OBSERVACION</t>
  </si>
  <si>
    <t>REQUISITOS DE CAPACIDAD FINANCIERA</t>
  </si>
  <si>
    <t>CAPITAL DE TRABAJO igual o superior a 100 % del presupuesto oficial de $ 624.417.987 asignado a cada grupo, o sumatoria de los grupos a los que se presente</t>
  </si>
  <si>
    <t>ÍNDICE DE LIQUIDEZ mayor o igual a 1,5</t>
  </si>
  <si>
    <t>ÍNDICE DE ENDEUDAMIENTO menor o igual a 50%</t>
  </si>
  <si>
    <t>JOSE REYMIR OJEDA OJEDA</t>
  </si>
  <si>
    <t>Profesional Especializado</t>
  </si>
  <si>
    <t>División Gestión Financiera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</si>
</sst>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2" formatCode="_-&quot;$&quot;\ * #,##0_-;\-&quot;$&quot;\ * #,##0_-;_-&quot;$&quot;\ * &quot;-&quot;_-;_-@_-"/>
    <numFmt numFmtId="41" formatCode="_-* #,##0_-;\-* #,##0_-;_-* &quot;-&quot;_-;_-@_-"/>
    <numFmt numFmtId="43" formatCode="_-* #,##0.00_-;\-* #,##0.00_-;_-* &quot;-&quot;??_-;_-@_-"/>
    <numFmt numFmtId="164" formatCode="_-&quot;$&quot;* #,##0.00_-;\-&quot;$&quot;* #,##0.00_-;_-&quot;$&quot;* &quot;-&quot;??_-;_-@_-"/>
    <numFmt numFmtId="165" formatCode="_-* #,##0.00\ _€_-;\-* #,##0.00\ _€_-;_-* &quot;-&quot;??\ _€_-;_-@_-"/>
    <numFmt numFmtId="166" formatCode="_ * #,##0_ ;_ * \-#,##0_ ;_ * &quot;-&quot;??_ ;_ @_ "/>
    <numFmt numFmtId="167" formatCode="_ &quot;$&quot;\ * #,##0_ ;_ &quot;$&quot;\ * \-#,##0_ ;_ &quot;$&quot;\ * &quot;-&quot;_ ;_ @_ "/>
    <numFmt numFmtId="168" formatCode="&quot;$&quot;\ #,##0"/>
    <numFmt numFmtId="169" formatCode="_ &quot;$&quot;\ * #,##0.00_ ;_ &quot;$&quot;\ * \-#,##0.00_ ;_ &quot;$&quot;\ * &quot;-&quot;??_ ;_ @_ "/>
    <numFmt numFmtId="170" formatCode="&quot;$&quot;\ #,##0.00"/>
    <numFmt numFmtId="171" formatCode="_ * #,##0.00_ ;_ * \-#,##0.00_ ;_ * &quot;-&quot;??_ ;_ @_ "/>
    <numFmt numFmtId="172" formatCode="_-* #,##0\ _€_-;\-* #,##0\ _€_-;_-* &quot;-&quot;??\ _€_-;_-@_-"/>
    <numFmt numFmtId="173" formatCode="_-* #,##0_-;\-* #,##0_-;_-* &quot;-&quot;??_-;_-@_-"/>
    <numFmt numFmtId="174" formatCode="_-* #,##0.00_-;\-* #,##0.00_-;_-* &quot;-&quot;_-;_-@_-"/>
    <numFmt numFmtId="175" formatCode="0.000"/>
    <numFmt numFmtId="176" formatCode="_-&quot;$&quot;* #,##0_-;\-&quot;$&quot;* #,##0_-;_-&quot;$&quot;* &quot;-&quot;??_-;_-@_-"/>
    <numFmt numFmtId="177" formatCode="_(* #,##0.00_);_(* \(#,##0.00\);_(* &quot;-&quot;??_);_(@_)"/>
    <numFmt numFmtId="178" formatCode="_(&quot;$&quot;\ * #,##0.00_);_(&quot;$&quot;\ * \(#,##0.00\);_(&quot;$&quot;\ * &quot;-&quot;??_);_(@_)"/>
    <numFmt numFmtId="179" formatCode="0.0000%"/>
    <numFmt numFmtId="180" formatCode="0.000%"/>
    <numFmt numFmtId="181" formatCode="0\ &quot;PUNTOS&quot;"/>
    <numFmt numFmtId="182" formatCode="_ [$$-240A]\ * #,##0_ ;_ [$$-240A]\ * \-#,##0_ ;_ [$$-240A]\ * &quot;-&quot;_ ;_ @_ "/>
    <numFmt numFmtId="183" formatCode="&quot;$&quot;#,##0"/>
  </numFmts>
  <fonts count="73"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u/>
      <sz val="11"/>
      <color theme="11"/>
      <name val="Calibri"/>
      <family val="2"/>
      <scheme val="minor"/>
    </font>
    <font>
      <sz val="11"/>
      <name val="Calibri"/>
      <family val="2"/>
      <scheme val="minor"/>
    </font>
    <font>
      <b/>
      <sz val="12"/>
      <name val="Arial"/>
      <family val="2"/>
    </font>
    <font>
      <b/>
      <sz val="10"/>
      <color theme="1"/>
      <name val="Arial"/>
      <family val="2"/>
    </font>
    <font>
      <sz val="10"/>
      <color theme="1"/>
      <name val="Arial"/>
      <family val="2"/>
    </font>
    <font>
      <b/>
      <sz val="10"/>
      <name val="Arial"/>
      <family val="2"/>
    </font>
    <font>
      <sz val="10"/>
      <name val="Arial"/>
      <family val="2"/>
    </font>
    <font>
      <sz val="11"/>
      <color rgb="FFFF0000"/>
      <name val="Calibri"/>
      <family val="2"/>
      <scheme val="minor"/>
    </font>
    <font>
      <sz val="12"/>
      <name val="Arial Narrow"/>
      <family val="2"/>
    </font>
    <font>
      <sz val="10"/>
      <name val="Arial Narrow"/>
      <family val="2"/>
    </font>
    <font>
      <b/>
      <sz val="12"/>
      <name val="Arial Narrow"/>
      <family val="2"/>
    </font>
    <font>
      <b/>
      <sz val="10"/>
      <name val="Arial Narrow"/>
      <family val="2"/>
    </font>
    <font>
      <b/>
      <sz val="11"/>
      <name val="Arial Narrow"/>
      <family val="2"/>
    </font>
    <font>
      <sz val="10"/>
      <color rgb="FFFF0000"/>
      <name val="Calibri"/>
      <family val="2"/>
      <scheme val="minor"/>
    </font>
    <font>
      <sz val="10"/>
      <name val="Arial"/>
      <family val="2"/>
    </font>
    <font>
      <sz val="10"/>
      <name val="Arial"/>
      <family val="2"/>
    </font>
    <font>
      <b/>
      <sz val="11"/>
      <color rgb="FFFFC000"/>
      <name val="Calibri"/>
      <family val="2"/>
      <scheme val="minor"/>
    </font>
    <font>
      <b/>
      <sz val="11"/>
      <name val="Calibri"/>
      <family val="2"/>
      <scheme val="minor"/>
    </font>
    <font>
      <b/>
      <sz val="14"/>
      <name val="Arial Narrow"/>
      <family val="2"/>
    </font>
    <font>
      <sz val="14"/>
      <name val="Arial Narrow"/>
      <family val="2"/>
    </font>
    <font>
      <b/>
      <sz val="14"/>
      <color rgb="FFFF0000"/>
      <name val="Arial Narrow"/>
      <family val="2"/>
    </font>
    <font>
      <sz val="10"/>
      <name val="Arial"/>
      <family val="2"/>
    </font>
    <font>
      <b/>
      <sz val="14"/>
      <color rgb="FF0070C0"/>
      <name val="Arial Narrow"/>
      <family val="2"/>
    </font>
    <font>
      <sz val="10"/>
      <name val="Arial"/>
      <family val="2"/>
    </font>
    <font>
      <sz val="11"/>
      <color theme="1"/>
      <name val="Arial Narrow"/>
      <family val="2"/>
    </font>
    <font>
      <sz val="11"/>
      <color indexed="8"/>
      <name val="Calibri"/>
      <family val="2"/>
    </font>
    <font>
      <sz val="11"/>
      <color rgb="FF000000"/>
      <name val="Calibri"/>
      <family val="2"/>
      <charset val="204"/>
    </font>
    <font>
      <b/>
      <sz val="11"/>
      <color theme="1"/>
      <name val="Calibri"/>
      <family val="2"/>
      <scheme val="minor"/>
    </font>
    <font>
      <sz val="11"/>
      <name val="Arial Narrow"/>
      <family val="2"/>
    </font>
    <font>
      <b/>
      <u/>
      <sz val="10"/>
      <name val="Arial Narrow"/>
      <family val="2"/>
    </font>
    <font>
      <b/>
      <sz val="20"/>
      <name val="Arial Narrow"/>
      <family val="2"/>
    </font>
    <font>
      <b/>
      <sz val="20"/>
      <color theme="1"/>
      <name val="Calibri"/>
      <family val="2"/>
      <scheme val="minor"/>
    </font>
    <font>
      <b/>
      <sz val="12"/>
      <color theme="1"/>
      <name val="Arial"/>
      <family val="2"/>
    </font>
    <font>
      <sz val="12"/>
      <color theme="1"/>
      <name val="Calibri"/>
      <family val="2"/>
      <scheme val="minor"/>
    </font>
    <font>
      <b/>
      <sz val="12"/>
      <color rgb="FFFF0000"/>
      <name val="Arial Narrow"/>
      <family val="2"/>
    </font>
    <font>
      <b/>
      <sz val="9"/>
      <name val="Arial Narrow"/>
      <family val="2"/>
    </font>
    <font>
      <sz val="10"/>
      <color rgb="FFFF0000"/>
      <name val="Arial Narrow"/>
      <family val="2"/>
    </font>
    <font>
      <b/>
      <sz val="10"/>
      <color rgb="FFFF0000"/>
      <name val="Calibri"/>
      <family val="2"/>
      <scheme val="minor"/>
    </font>
    <font>
      <sz val="9"/>
      <name val="Arial Narrow"/>
      <family val="2"/>
    </font>
    <font>
      <b/>
      <sz val="10"/>
      <color rgb="FF000000"/>
      <name val="Arial Narrow"/>
      <family val="2"/>
    </font>
    <font>
      <sz val="10"/>
      <color theme="1"/>
      <name val="Arial Narrow"/>
      <family val="2"/>
    </font>
    <font>
      <sz val="10"/>
      <color rgb="FF000000"/>
      <name val="Arial Narrow"/>
      <family val="2"/>
    </font>
    <font>
      <sz val="9"/>
      <color rgb="FFFF0000"/>
      <name val="Arial Narrow"/>
      <family val="2"/>
    </font>
    <font>
      <sz val="10"/>
      <color theme="1"/>
      <name val="Arial"/>
    </font>
    <font>
      <b/>
      <sz val="12"/>
      <color theme="1"/>
      <name val="Arial"/>
    </font>
    <font>
      <sz val="10"/>
      <name val="Arial"/>
    </font>
    <font>
      <sz val="12"/>
      <color theme="1"/>
      <name val="Arial"/>
    </font>
    <font>
      <b/>
      <sz val="9"/>
      <color rgb="FF000000"/>
      <name val="Arial"/>
    </font>
    <font>
      <sz val="12"/>
      <color theme="1"/>
      <name val="Calibri"/>
    </font>
    <font>
      <b/>
      <sz val="12"/>
      <color theme="1"/>
      <name val="Calibri"/>
    </font>
    <font>
      <b/>
      <sz val="10"/>
      <color theme="1"/>
      <name val="Arial"/>
    </font>
    <font>
      <sz val="11"/>
      <color theme="1"/>
      <name val="Arial"/>
    </font>
    <font>
      <sz val="10"/>
      <color rgb="FF002060"/>
      <name val="Arial Narrow"/>
      <family val="2"/>
    </font>
    <font>
      <b/>
      <sz val="24"/>
      <color theme="1"/>
      <name val="Arial"/>
    </font>
    <font>
      <sz val="10"/>
      <color theme="1"/>
      <name val="Arial Narrow"/>
    </font>
    <font>
      <b/>
      <sz val="22"/>
      <color theme="1"/>
      <name val="Arial"/>
    </font>
    <font>
      <b/>
      <sz val="20"/>
      <color theme="1"/>
      <name val="Arial"/>
    </font>
    <font>
      <b/>
      <sz val="24"/>
      <color theme="1"/>
      <name val="Arial Narrow"/>
    </font>
    <font>
      <b/>
      <sz val="24"/>
      <color rgb="FF002060"/>
      <name val="Arial Narrow"/>
    </font>
    <font>
      <sz val="24"/>
      <color theme="1"/>
      <name val="Arial Narrow"/>
    </font>
    <font>
      <b/>
      <sz val="12"/>
      <color theme="1"/>
      <name val="Arial Narrow"/>
    </font>
    <font>
      <sz val="24"/>
      <color theme="1"/>
      <name val="Arial"/>
    </font>
    <font>
      <sz val="16"/>
      <color theme="1"/>
      <name val="Arial Narrow"/>
    </font>
    <font>
      <sz val="20"/>
      <color theme="1"/>
      <name val="Arial Narrow"/>
    </font>
    <font>
      <sz val="12"/>
      <color theme="1"/>
      <name val="Arial Narrow"/>
    </font>
    <font>
      <b/>
      <sz val="14"/>
      <name val="Arial"/>
      <family val="2"/>
    </font>
    <font>
      <b/>
      <sz val="14"/>
      <color rgb="FF002060"/>
      <name val="Arial Narrow"/>
      <family val="2"/>
    </font>
    <font>
      <b/>
      <sz val="16"/>
      <name val="Arial Narrow"/>
      <family val="2"/>
    </font>
    <font>
      <sz val="16"/>
      <name val="Arial Narrow"/>
      <family val="2"/>
    </font>
  </fonts>
  <fills count="27">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002060"/>
        <bgColor indexed="64"/>
      </patternFill>
    </fill>
    <fill>
      <patternFill patternType="solid">
        <fgColor theme="2" tint="-9.9978637043366805E-2"/>
        <bgColor indexed="64"/>
      </patternFill>
    </fill>
    <fill>
      <patternFill patternType="solid">
        <fgColor rgb="FF9BC2E6"/>
        <bgColor indexed="64"/>
      </patternFill>
    </fill>
    <fill>
      <patternFill patternType="solid">
        <fgColor rgb="FFDDEBF7"/>
        <bgColor indexed="64"/>
      </patternFill>
    </fill>
    <fill>
      <patternFill patternType="solid">
        <fgColor rgb="FF94C476"/>
        <bgColor indexed="64"/>
      </patternFill>
    </fill>
    <fill>
      <patternFill patternType="solid">
        <fgColor rgb="FFE2EFDA"/>
        <bgColor indexed="64"/>
      </patternFill>
    </fill>
    <fill>
      <patternFill patternType="solid">
        <fgColor rgb="FFC9C9C9"/>
        <bgColor indexed="64"/>
      </patternFill>
    </fill>
    <fill>
      <patternFill patternType="solid">
        <fgColor rgb="FFDBDBDB"/>
        <bgColor indexed="64"/>
      </patternFill>
    </fill>
    <fill>
      <patternFill patternType="solid">
        <fgColor rgb="FFDEA900"/>
        <bgColor indexed="64"/>
      </patternFill>
    </fill>
    <fill>
      <patternFill patternType="solid">
        <fgColor rgb="FFFFD966"/>
        <bgColor indexed="64"/>
      </patternFill>
    </fill>
    <fill>
      <patternFill patternType="solid">
        <fgColor rgb="FFFB7725"/>
        <bgColor indexed="64"/>
      </patternFill>
    </fill>
    <fill>
      <patternFill patternType="solid">
        <fgColor rgb="FFFDB487"/>
        <bgColor indexed="64"/>
      </patternFill>
    </fill>
    <fill>
      <patternFill patternType="solid">
        <fgColor theme="0"/>
        <bgColor theme="0"/>
      </patternFill>
    </fill>
    <fill>
      <patternFill patternType="solid">
        <fgColor rgb="FFFF0000"/>
        <bgColor indexed="64"/>
      </patternFill>
    </fill>
    <fill>
      <patternFill patternType="solid">
        <fgColor rgb="FFF2F2F2"/>
        <bgColor rgb="FFF2F2F2"/>
      </patternFill>
    </fill>
    <fill>
      <patternFill patternType="solid">
        <fgColor rgb="FFB8CCE4"/>
        <bgColor rgb="FFB8CCE4"/>
      </patternFill>
    </fill>
    <fill>
      <patternFill patternType="solid">
        <fgColor rgb="FFFFFFFF"/>
        <bgColor rgb="FFFFFFFF"/>
      </patternFill>
    </fill>
    <fill>
      <patternFill patternType="solid">
        <fgColor theme="0" tint="-4.9989318521683403E-2"/>
        <bgColor indexed="64"/>
      </patternFill>
    </fill>
    <fill>
      <patternFill patternType="solid">
        <fgColor theme="0"/>
        <bgColor indexed="64"/>
      </patternFill>
    </fill>
    <fill>
      <patternFill patternType="solid">
        <fgColor theme="5" tint="0.39997558519241921"/>
        <bgColor indexed="64"/>
      </patternFill>
    </fill>
  </fills>
  <borders count="5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right style="thin">
        <color auto="1"/>
      </right>
      <top/>
      <bottom/>
      <diagonal/>
    </border>
    <border>
      <left/>
      <right/>
      <top/>
      <bottom style="thin">
        <color auto="1"/>
      </bottom>
      <diagonal/>
    </border>
    <border>
      <left style="thin">
        <color indexed="64"/>
      </left>
      <right style="thin">
        <color indexed="64"/>
      </right>
      <top/>
      <bottom style="thin">
        <color indexed="64"/>
      </bottom>
      <diagonal/>
    </border>
    <border>
      <left/>
      <right style="thin">
        <color indexed="64"/>
      </right>
      <top/>
      <bottom style="thin">
        <color auto="1"/>
      </bottom>
      <diagonal/>
    </border>
    <border>
      <left style="thin">
        <color auto="1"/>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auto="1"/>
      </right>
      <top style="thin">
        <color auto="1"/>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27">
    <xf numFmtId="0" fontId="0" fillId="0" borderId="0"/>
    <xf numFmtId="165"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7"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9" fontId="2" fillId="0" borderId="0" applyFont="0" applyFill="0" applyBorder="0" applyAlignment="0" applyProtection="0"/>
    <xf numFmtId="169" fontId="10" fillId="0" borderId="0" applyFont="0" applyFill="0" applyBorder="0" applyAlignment="0" applyProtection="0"/>
    <xf numFmtId="0" fontId="10" fillId="0" borderId="0"/>
    <xf numFmtId="0" fontId="1" fillId="0" borderId="0"/>
    <xf numFmtId="9" fontId="2" fillId="0" borderId="0" applyFont="0" applyFill="0" applyBorder="0" applyAlignment="0" applyProtection="0"/>
    <xf numFmtId="0" fontId="2" fillId="0" borderId="0"/>
    <xf numFmtId="171" fontId="2" fillId="0" borderId="0" applyFont="0" applyFill="0" applyBorder="0" applyAlignment="0" applyProtection="0"/>
    <xf numFmtId="0" fontId="18" fillId="0" borderId="0"/>
    <xf numFmtId="0" fontId="2" fillId="0" borderId="0"/>
    <xf numFmtId="0" fontId="19" fillId="0" borderId="0"/>
    <xf numFmtId="41" fontId="1" fillId="0" borderId="0" applyFont="0" applyFill="0" applyBorder="0" applyAlignment="0" applyProtection="0"/>
    <xf numFmtId="0" fontId="25" fillId="0" borderId="0"/>
    <xf numFmtId="0" fontId="27" fillId="0" borderId="0"/>
    <xf numFmtId="0" fontId="1" fillId="0" borderId="0"/>
    <xf numFmtId="177" fontId="2" fillId="0" borderId="0" applyFont="0" applyFill="0" applyBorder="0" applyAlignment="0" applyProtection="0"/>
    <xf numFmtId="43" fontId="1" fillId="0" borderId="0" applyFont="0" applyFill="0" applyBorder="0" applyAlignment="0" applyProtection="0"/>
    <xf numFmtId="171" fontId="2" fillId="0" borderId="0" applyFont="0" applyFill="0" applyBorder="0" applyAlignment="0" applyProtection="0"/>
    <xf numFmtId="42" fontId="1" fillId="0" borderId="0" applyFont="0" applyFill="0" applyBorder="0" applyAlignment="0" applyProtection="0"/>
    <xf numFmtId="178" fontId="29" fillId="0" borderId="0" applyFont="0" applyFill="0" applyBorder="0" applyAlignment="0" applyProtection="0"/>
    <xf numFmtId="0" fontId="30" fillId="0" borderId="0"/>
    <xf numFmtId="41" fontId="1" fillId="0" borderId="0" applyFont="0" applyFill="0" applyBorder="0" applyAlignment="0" applyProtection="0"/>
  </cellStyleXfs>
  <cellXfs count="566">
    <xf numFmtId="0" fontId="0" fillId="0" borderId="0" xfId="0"/>
    <xf numFmtId="0" fontId="8" fillId="0" borderId="0" xfId="0" applyFont="1" applyFill="1" applyAlignment="1">
      <alignment horizontal="center" vertical="center"/>
    </xf>
    <xf numFmtId="0" fontId="0" fillId="0" borderId="0" xfId="0" applyBorder="1"/>
    <xf numFmtId="0" fontId="0" fillId="0" borderId="0" xfId="0" applyFill="1" applyBorder="1" applyAlignment="1">
      <alignment horizontal="center"/>
    </xf>
    <xf numFmtId="0" fontId="0" fillId="3" borderId="1" xfId="0" applyFill="1" applyBorder="1" applyAlignment="1">
      <alignment horizontal="center"/>
    </xf>
    <xf numFmtId="0" fontId="0" fillId="0" borderId="0" xfId="0" applyFill="1" applyBorder="1" applyAlignment="1">
      <alignment horizontal="center" vertical="center"/>
    </xf>
    <xf numFmtId="0" fontId="2" fillId="3" borderId="1" xfId="0" applyFont="1" applyFill="1" applyBorder="1" applyAlignment="1">
      <alignment horizontal="center" vertical="center" wrapText="1"/>
    </xf>
    <xf numFmtId="0" fontId="0" fillId="0" borderId="0" xfId="0" applyBorder="1" applyAlignment="1"/>
    <xf numFmtId="0" fontId="0" fillId="0" borderId="0" xfId="0" applyBorder="1" applyAlignment="1">
      <alignment horizontal="center"/>
    </xf>
    <xf numFmtId="0" fontId="2" fillId="0" borderId="0" xfId="0" applyFont="1" applyBorder="1"/>
    <xf numFmtId="0" fontId="0" fillId="0" borderId="14" xfId="0" applyBorder="1"/>
    <xf numFmtId="0" fontId="0" fillId="0" borderId="15" xfId="0" applyBorder="1"/>
    <xf numFmtId="0" fontId="0" fillId="0" borderId="8" xfId="0" applyBorder="1"/>
    <xf numFmtId="0" fontId="2" fillId="2" borderId="15" xfId="0" applyFont="1" applyFill="1" applyBorder="1" applyAlignment="1">
      <alignment horizontal="center" vertical="center"/>
    </xf>
    <xf numFmtId="4" fontId="0" fillId="0" borderId="0" xfId="0" applyNumberFormat="1" applyFill="1" applyBorder="1"/>
    <xf numFmtId="0" fontId="2" fillId="0" borderId="8" xfId="0" applyFont="1" applyBorder="1" applyAlignment="1">
      <alignment horizontal="center"/>
    </xf>
    <xf numFmtId="0" fontId="2" fillId="0" borderId="15" xfId="0" applyFont="1" applyBorder="1"/>
    <xf numFmtId="9" fontId="0" fillId="0" borderId="0" xfId="110" applyFont="1" applyBorder="1"/>
    <xf numFmtId="0" fontId="0" fillId="0" borderId="8" xfId="0" applyFill="1" applyBorder="1"/>
    <xf numFmtId="0" fontId="0" fillId="0" borderId="12" xfId="0" applyBorder="1"/>
    <xf numFmtId="0" fontId="0" fillId="0" borderId="11" xfId="0" applyBorder="1"/>
    <xf numFmtId="0" fontId="2" fillId="2" borderId="12" xfId="0" applyFont="1" applyFill="1" applyBorder="1" applyAlignment="1">
      <alignment horizontal="center" vertical="center"/>
    </xf>
    <xf numFmtId="3" fontId="0" fillId="4" borderId="9" xfId="0" applyNumberFormat="1" applyFill="1" applyBorder="1"/>
    <xf numFmtId="0" fontId="0" fillId="0" borderId="0" xfId="0" applyFill="1" applyBorder="1"/>
    <xf numFmtId="0" fontId="0" fillId="0" borderId="15" xfId="0" applyFill="1" applyBorder="1"/>
    <xf numFmtId="0" fontId="0" fillId="0" borderId="11" xfId="0" applyFill="1" applyBorder="1"/>
    <xf numFmtId="0" fontId="0" fillId="0" borderId="13" xfId="0" applyFill="1" applyBorder="1"/>
    <xf numFmtId="0" fontId="12" fillId="0" borderId="0" xfId="0" applyFont="1" applyFill="1" applyBorder="1"/>
    <xf numFmtId="0" fontId="6" fillId="0" borderId="0" xfId="111" applyFont="1" applyFill="1" applyAlignment="1">
      <alignment vertical="center"/>
    </xf>
    <xf numFmtId="0" fontId="13" fillId="0" borderId="0" xfId="111" applyFont="1" applyFill="1" applyAlignment="1">
      <alignment vertical="center"/>
    </xf>
    <xf numFmtId="0" fontId="2" fillId="0" borderId="0" xfId="111" applyFont="1" applyFill="1" applyAlignment="1">
      <alignment vertical="center"/>
    </xf>
    <xf numFmtId="0" fontId="14" fillId="0" borderId="0" xfId="111" applyFont="1" applyFill="1" applyAlignment="1">
      <alignment vertical="center"/>
    </xf>
    <xf numFmtId="0" fontId="6" fillId="0" borderId="0" xfId="111" applyFont="1" applyFill="1" applyBorder="1" applyAlignment="1">
      <alignment vertical="center"/>
    </xf>
    <xf numFmtId="0" fontId="6" fillId="0" borderId="9" xfId="111" applyFont="1" applyFill="1" applyBorder="1" applyAlignment="1">
      <alignment vertical="center"/>
    </xf>
    <xf numFmtId="0" fontId="13" fillId="0" borderId="0" xfId="111" applyFont="1" applyFill="1"/>
    <xf numFmtId="0" fontId="13" fillId="0" borderId="0" xfId="111" applyFont="1" applyBorder="1" applyAlignment="1">
      <alignment horizontal="justify" vertical="justify"/>
    </xf>
    <xf numFmtId="0" fontId="14" fillId="0" borderId="0" xfId="111" applyFont="1" applyFill="1" applyAlignment="1">
      <alignment horizontal="center" vertical="center"/>
    </xf>
    <xf numFmtId="0" fontId="13" fillId="0" borderId="0" xfId="111" applyFont="1" applyFill="1" applyAlignment="1">
      <alignment horizontal="center" vertical="center"/>
    </xf>
    <xf numFmtId="0" fontId="13" fillId="0" borderId="0" xfId="111" applyFont="1" applyFill="1" applyAlignment="1">
      <alignment horizontal="justify" vertical="justify"/>
    </xf>
    <xf numFmtId="0" fontId="15" fillId="0" borderId="0" xfId="111" applyFont="1" applyFill="1" applyAlignment="1">
      <alignment horizontal="justify" vertical="justify"/>
    </xf>
    <xf numFmtId="0" fontId="14" fillId="0" borderId="0" xfId="111" applyFont="1" applyFill="1" applyAlignment="1">
      <alignment horizontal="justify" vertical="justify"/>
    </xf>
    <xf numFmtId="0" fontId="14" fillId="0" borderId="0" xfId="111" applyFont="1" applyFill="1" applyBorder="1" applyAlignment="1">
      <alignment horizontal="left" vertical="top"/>
    </xf>
    <xf numFmtId="0" fontId="12" fillId="0" borderId="0" xfId="111" applyFont="1" applyFill="1"/>
    <xf numFmtId="0" fontId="14" fillId="0" borderId="0" xfId="111" applyFont="1" applyFill="1"/>
    <xf numFmtId="9" fontId="5" fillId="0" borderId="0" xfId="110" applyFont="1" applyBorder="1"/>
    <xf numFmtId="3" fontId="0" fillId="0" borderId="0" xfId="0" applyNumberFormat="1" applyBorder="1"/>
    <xf numFmtId="0" fontId="0" fillId="0" borderId="17" xfId="0" applyBorder="1" applyAlignment="1">
      <alignment horizontal="center"/>
    </xf>
    <xf numFmtId="9" fontId="0" fillId="0" borderId="17" xfId="110" applyFont="1" applyBorder="1"/>
    <xf numFmtId="3" fontId="0" fillId="0" borderId="17" xfId="0" applyNumberFormat="1" applyBorder="1"/>
    <xf numFmtId="9" fontId="11" fillId="0" borderId="15" xfId="96" applyFont="1" applyFill="1" applyBorder="1"/>
    <xf numFmtId="0" fontId="14" fillId="0" borderId="19" xfId="111" applyFont="1" applyFill="1" applyBorder="1" applyAlignment="1">
      <alignment horizontal="center" vertical="center" wrapText="1"/>
    </xf>
    <xf numFmtId="0" fontId="15" fillId="0" borderId="18" xfId="111" applyFont="1" applyFill="1" applyBorder="1" applyAlignment="1">
      <alignment horizontal="center" vertical="center"/>
    </xf>
    <xf numFmtId="0" fontId="6" fillId="0" borderId="0" xfId="111" applyFont="1" applyFill="1" applyBorder="1" applyAlignment="1">
      <alignment vertical="center" wrapText="1"/>
    </xf>
    <xf numFmtId="0" fontId="7" fillId="0" borderId="0" xfId="0" applyFont="1" applyFill="1" applyAlignment="1">
      <alignment horizontal="center" vertical="center"/>
    </xf>
    <xf numFmtId="0" fontId="15" fillId="0" borderId="19" xfId="111" applyFont="1" applyFill="1" applyBorder="1" applyAlignment="1">
      <alignment horizontal="center" vertical="center"/>
    </xf>
    <xf numFmtId="0" fontId="15" fillId="0" borderId="19" xfId="111" applyFont="1" applyFill="1" applyBorder="1" applyAlignment="1">
      <alignment horizontal="center" vertical="center" wrapText="1"/>
    </xf>
    <xf numFmtId="0" fontId="15" fillId="5" borderId="19" xfId="111" applyFont="1" applyFill="1" applyBorder="1" applyAlignment="1">
      <alignment horizontal="justify" vertical="center"/>
    </xf>
    <xf numFmtId="0" fontId="14" fillId="0" borderId="19" xfId="0" applyFont="1" applyFill="1" applyBorder="1" applyAlignment="1">
      <alignment horizontal="center" vertical="center"/>
    </xf>
    <xf numFmtId="0" fontId="15" fillId="5" borderId="19" xfId="111" applyFont="1" applyFill="1" applyBorder="1" applyAlignment="1">
      <alignment horizontal="left" vertical="center"/>
    </xf>
    <xf numFmtId="0" fontId="13" fillId="6" borderId="19" xfId="111" applyFont="1" applyFill="1" applyBorder="1" applyAlignment="1">
      <alignment horizontal="left" vertical="center" wrapText="1"/>
    </xf>
    <xf numFmtId="0" fontId="12" fillId="0" borderId="0" xfId="111" applyFont="1" applyFill="1" applyAlignment="1">
      <alignment horizontal="center" vertical="center"/>
    </xf>
    <xf numFmtId="0" fontId="14" fillId="0" borderId="0" xfId="111" applyFont="1" applyFill="1" applyAlignment="1">
      <alignment horizontal="right" vertical="justify"/>
    </xf>
    <xf numFmtId="170" fontId="14" fillId="0" borderId="0" xfId="111" applyNumberFormat="1" applyFont="1" applyFill="1" applyAlignment="1">
      <alignment horizontal="center" vertical="center"/>
    </xf>
    <xf numFmtId="170" fontId="14" fillId="0" borderId="0" xfId="111" applyNumberFormat="1" applyFont="1" applyFill="1" applyAlignment="1">
      <alignment horizontal="justify" vertical="justify"/>
    </xf>
    <xf numFmtId="175" fontId="12" fillId="0" borderId="0" xfId="111" applyNumberFormat="1" applyFont="1" applyFill="1" applyAlignment="1">
      <alignment horizontal="center" vertical="center"/>
    </xf>
    <xf numFmtId="175" fontId="14" fillId="0" borderId="0" xfId="111" applyNumberFormat="1" applyFont="1" applyFill="1" applyAlignment="1">
      <alignment horizontal="center" vertical="center"/>
    </xf>
    <xf numFmtId="0" fontId="22" fillId="0" borderId="0" xfId="111" applyFont="1" applyFill="1" applyAlignment="1">
      <alignment horizontal="center" vertical="center"/>
    </xf>
    <xf numFmtId="1" fontId="22" fillId="0" borderId="0" xfId="111" applyNumberFormat="1" applyFont="1" applyFill="1" applyAlignment="1">
      <alignment horizontal="center" vertical="center"/>
    </xf>
    <xf numFmtId="175" fontId="12" fillId="0" borderId="0" xfId="111" applyNumberFormat="1" applyFont="1" applyFill="1" applyAlignment="1">
      <alignment horizontal="justify" vertical="justify"/>
    </xf>
    <xf numFmtId="0" fontId="12" fillId="0" borderId="0" xfId="111" applyFont="1" applyFill="1" applyAlignment="1">
      <alignment horizontal="justify" vertical="justify"/>
    </xf>
    <xf numFmtId="0" fontId="12" fillId="0" borderId="0" xfId="111" applyFont="1" applyFill="1" applyAlignment="1">
      <alignment vertical="center"/>
    </xf>
    <xf numFmtId="170" fontId="12" fillId="0" borderId="0" xfId="111" applyNumberFormat="1" applyFont="1" applyFill="1" applyAlignment="1">
      <alignment horizontal="justify" vertical="justify"/>
    </xf>
    <xf numFmtId="170" fontId="14" fillId="0" borderId="19" xfId="111" applyNumberFormat="1" applyFont="1" applyFill="1" applyBorder="1" applyAlignment="1">
      <alignment horizontal="center" vertical="justify"/>
    </xf>
    <xf numFmtId="170" fontId="23" fillId="0" borderId="19" xfId="111" applyNumberFormat="1" applyFont="1" applyFill="1" applyBorder="1" applyAlignment="1">
      <alignment horizontal="center" vertical="center"/>
    </xf>
    <xf numFmtId="0" fontId="23" fillId="0" borderId="19" xfId="111" applyNumberFormat="1" applyFont="1" applyFill="1" applyBorder="1" applyAlignment="1">
      <alignment horizontal="center" vertical="center"/>
    </xf>
    <xf numFmtId="0" fontId="23" fillId="0" borderId="19" xfId="111" applyFont="1" applyFill="1" applyBorder="1" applyAlignment="1">
      <alignment horizontal="center" vertical="center"/>
    </xf>
    <xf numFmtId="0" fontId="23" fillId="0" borderId="0" xfId="111" applyFont="1" applyFill="1" applyAlignment="1">
      <alignment horizontal="justify" vertical="justify"/>
    </xf>
    <xf numFmtId="2" fontId="24" fillId="0" borderId="19" xfId="111" applyNumberFormat="1" applyFont="1" applyFill="1" applyBorder="1" applyAlignment="1">
      <alignment horizontal="center" vertical="center"/>
    </xf>
    <xf numFmtId="2" fontId="22" fillId="0" borderId="19" xfId="111" applyNumberFormat="1" applyFont="1" applyFill="1" applyBorder="1" applyAlignment="1">
      <alignment horizontal="center" vertical="center"/>
    </xf>
    <xf numFmtId="0" fontId="8" fillId="0" borderId="17" xfId="0" applyFont="1" applyFill="1" applyBorder="1" applyAlignment="1">
      <alignment horizontal="center" vertical="center"/>
    </xf>
    <xf numFmtId="174" fontId="8" fillId="0" borderId="17" xfId="116" applyNumberFormat="1" applyFont="1" applyFill="1" applyBorder="1" applyAlignment="1">
      <alignment horizontal="center" vertical="center"/>
    </xf>
    <xf numFmtId="168" fontId="8" fillId="0" borderId="17" xfId="0" applyNumberFormat="1" applyFont="1" applyFill="1" applyBorder="1" applyAlignment="1">
      <alignment vertical="center"/>
    </xf>
    <xf numFmtId="170" fontId="26" fillId="0" borderId="19" xfId="111" applyNumberFormat="1" applyFont="1" applyFill="1" applyBorder="1" applyAlignment="1">
      <alignment horizontal="center" vertical="justify"/>
    </xf>
    <xf numFmtId="0" fontId="16" fillId="0" borderId="18" xfId="111" applyFont="1" applyFill="1" applyBorder="1" applyAlignment="1">
      <alignment horizontal="center" vertical="center"/>
    </xf>
    <xf numFmtId="0" fontId="22" fillId="2" borderId="17" xfId="111" applyFont="1" applyFill="1" applyBorder="1" applyAlignment="1">
      <alignment horizontal="center" vertical="center"/>
    </xf>
    <xf numFmtId="170" fontId="22" fillId="0" borderId="19" xfId="111" applyNumberFormat="1" applyFont="1" applyFill="1" applyBorder="1" applyAlignment="1">
      <alignment horizontal="center" vertical="justify"/>
    </xf>
    <xf numFmtId="0" fontId="0" fillId="2" borderId="1" xfId="0" applyFill="1" applyBorder="1" applyAlignment="1">
      <alignment horizontal="center"/>
    </xf>
    <xf numFmtId="0" fontId="2" fillId="2" borderId="1" xfId="0" applyFont="1" applyFill="1" applyBorder="1" applyAlignment="1">
      <alignment horizontal="center" vertical="center" wrapText="1"/>
    </xf>
    <xf numFmtId="166" fontId="28" fillId="0" borderId="0" xfId="1" applyNumberFormat="1" applyFont="1" applyBorder="1" applyAlignment="1">
      <alignment horizontal="center"/>
    </xf>
    <xf numFmtId="0" fontId="15" fillId="0" borderId="9" xfId="111" applyFont="1" applyFill="1" applyBorder="1" applyAlignment="1">
      <alignment vertical="center"/>
    </xf>
    <xf numFmtId="0" fontId="15" fillId="0" borderId="9" xfId="111" applyFont="1" applyFill="1" applyBorder="1" applyAlignment="1">
      <alignment vertical="justify"/>
    </xf>
    <xf numFmtId="0" fontId="2" fillId="0" borderId="0" xfId="111" applyBorder="1"/>
    <xf numFmtId="0" fontId="13" fillId="0" borderId="20" xfId="111" applyFont="1" applyFill="1" applyBorder="1" applyAlignment="1">
      <alignment horizontal="center" vertical="center"/>
    </xf>
    <xf numFmtId="0" fontId="13" fillId="0" borderId="20" xfId="111" applyFont="1" applyFill="1" applyBorder="1" applyAlignment="1">
      <alignment horizontal="justify" vertical="justify"/>
    </xf>
    <xf numFmtId="0" fontId="2" fillId="0" borderId="0" xfId="111"/>
    <xf numFmtId="0" fontId="15" fillId="0" borderId="10" xfId="111" applyFont="1" applyFill="1" applyBorder="1" applyAlignment="1">
      <alignment horizontal="center" vertical="center" wrapText="1"/>
    </xf>
    <xf numFmtId="0" fontId="15" fillId="0" borderId="20" xfId="111" applyFont="1" applyFill="1" applyBorder="1" applyAlignment="1">
      <alignment horizontal="center" vertical="center" wrapText="1"/>
    </xf>
    <xf numFmtId="0" fontId="14" fillId="0" borderId="20" xfId="111" applyFont="1" applyFill="1" applyBorder="1" applyAlignment="1">
      <alignment horizontal="center" vertical="center" wrapText="1"/>
    </xf>
    <xf numFmtId="0" fontId="14" fillId="0" borderId="20" xfId="0" applyFont="1" applyFill="1" applyBorder="1" applyAlignment="1">
      <alignment horizontal="center" vertical="center"/>
    </xf>
    <xf numFmtId="0" fontId="15" fillId="3" borderId="12" xfId="111" applyFont="1" applyFill="1" applyBorder="1" applyAlignment="1">
      <alignment horizontal="center" vertical="center"/>
    </xf>
    <xf numFmtId="0" fontId="14" fillId="0" borderId="0" xfId="111" applyFont="1" applyFill="1" applyBorder="1" applyAlignment="1">
      <alignment horizontal="left" vertical="center"/>
    </xf>
    <xf numFmtId="0" fontId="12" fillId="0" borderId="0" xfId="111" applyFont="1" applyFill="1" applyAlignment="1">
      <alignment horizontal="justify" vertical="center"/>
    </xf>
    <xf numFmtId="0" fontId="12" fillId="0" borderId="0" xfId="111" applyFont="1"/>
    <xf numFmtId="0" fontId="15" fillId="0" borderId="9" xfId="111" applyFont="1" applyFill="1" applyBorder="1" applyAlignment="1">
      <alignment horizontal="center" vertical="justify"/>
    </xf>
    <xf numFmtId="0" fontId="13" fillId="0" borderId="21" xfId="111" applyFont="1" applyFill="1" applyBorder="1" applyAlignment="1">
      <alignment horizontal="center" vertical="justify"/>
    </xf>
    <xf numFmtId="0" fontId="2" fillId="0" borderId="0" xfId="111" applyAlignment="1">
      <alignment horizontal="center"/>
    </xf>
    <xf numFmtId="0" fontId="14" fillId="0" borderId="0" xfId="111" applyFont="1" applyFill="1" applyBorder="1" applyAlignment="1">
      <alignment horizontal="center" vertical="top"/>
    </xf>
    <xf numFmtId="0" fontId="12" fillId="0" borderId="0" xfId="111" applyFont="1" applyFill="1" applyAlignment="1">
      <alignment horizontal="center"/>
    </xf>
    <xf numFmtId="0" fontId="13" fillId="0" borderId="0" xfId="111" applyFont="1" applyFill="1" applyAlignment="1">
      <alignment horizontal="center"/>
    </xf>
    <xf numFmtId="0" fontId="16" fillId="0" borderId="18" xfId="111" applyFont="1" applyFill="1" applyBorder="1" applyAlignment="1">
      <alignment horizontal="center" vertical="center"/>
    </xf>
    <xf numFmtId="0" fontId="6" fillId="0" borderId="0" xfId="111" applyFont="1" applyFill="1" applyBorder="1" applyAlignment="1">
      <alignment vertical="center" wrapText="1"/>
    </xf>
    <xf numFmtId="0" fontId="15" fillId="0" borderId="10" xfId="111" applyFont="1" applyFill="1" applyBorder="1" applyAlignment="1">
      <alignment horizontal="center" vertical="center"/>
    </xf>
    <xf numFmtId="0" fontId="13" fillId="0" borderId="10" xfId="111" applyFont="1" applyFill="1" applyBorder="1" applyAlignment="1">
      <alignment horizontal="center" vertical="center"/>
    </xf>
    <xf numFmtId="0" fontId="15" fillId="8" borderId="20" xfId="111" applyFont="1" applyFill="1" applyBorder="1" applyAlignment="1">
      <alignment vertical="center"/>
    </xf>
    <xf numFmtId="0" fontId="15" fillId="8" borderId="20" xfId="111" applyFont="1" applyFill="1" applyBorder="1" applyAlignment="1">
      <alignment vertical="justify"/>
    </xf>
    <xf numFmtId="0" fontId="15" fillId="8" borderId="24" xfId="111" applyFont="1" applyFill="1" applyBorder="1" applyAlignment="1">
      <alignment horizontal="center" vertical="justify"/>
    </xf>
    <xf numFmtId="0" fontId="14" fillId="8" borderId="20" xfId="111" applyFont="1" applyFill="1" applyBorder="1" applyAlignment="1">
      <alignment horizontal="center" vertical="center" wrapText="1"/>
    </xf>
    <xf numFmtId="0" fontId="15" fillId="8" borderId="23" xfId="111" applyFont="1" applyFill="1" applyBorder="1" applyAlignment="1">
      <alignment vertical="justify"/>
    </xf>
    <xf numFmtId="0" fontId="2" fillId="8" borderId="0" xfId="111" applyFill="1"/>
    <xf numFmtId="0" fontId="7" fillId="0" borderId="10"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20" xfId="0" applyFont="1" applyFill="1" applyBorder="1" applyAlignment="1">
      <alignment horizontal="left" vertical="center"/>
    </xf>
    <xf numFmtId="0" fontId="8" fillId="0" borderId="20" xfId="0" applyFont="1" applyFill="1" applyBorder="1" applyAlignment="1">
      <alignment horizontal="center" vertical="center"/>
    </xf>
    <xf numFmtId="0" fontId="5" fillId="0" borderId="27" xfId="109" applyNumberFormat="1" applyFont="1" applyBorder="1" applyAlignment="1">
      <alignment horizontal="center" vertical="center"/>
    </xf>
    <xf numFmtId="176" fontId="8" fillId="0" borderId="17" xfId="95" applyNumberFormat="1" applyFont="1" applyFill="1" applyBorder="1" applyAlignment="1">
      <alignment vertical="center"/>
    </xf>
    <xf numFmtId="0" fontId="8" fillId="0" borderId="17" xfId="0" applyFont="1" applyFill="1" applyBorder="1" applyAlignment="1">
      <alignment horizontal="left" vertical="center" wrapText="1"/>
    </xf>
    <xf numFmtId="168" fontId="8" fillId="0" borderId="20" xfId="0" applyNumberFormat="1" applyFont="1" applyFill="1" applyBorder="1" applyAlignment="1">
      <alignment vertical="center"/>
    </xf>
    <xf numFmtId="0" fontId="7" fillId="0" borderId="17" xfId="0" applyFont="1" applyFill="1" applyBorder="1" applyAlignment="1">
      <alignment horizontal="left" vertical="center"/>
    </xf>
    <xf numFmtId="168" fontId="7" fillId="0" borderId="17" xfId="0" applyNumberFormat="1" applyFont="1" applyFill="1" applyBorder="1" applyAlignment="1">
      <alignment vertical="center"/>
    </xf>
    <xf numFmtId="3" fontId="2" fillId="0" borderId="20" xfId="97" applyNumberFormat="1" applyFont="1" applyFill="1" applyBorder="1" applyAlignment="1">
      <alignment horizontal="right" vertical="center"/>
    </xf>
    <xf numFmtId="10" fontId="2" fillId="0" borderId="20" xfId="96" applyNumberFormat="1" applyFont="1" applyFill="1" applyBorder="1" applyAlignment="1">
      <alignment horizontal="center" vertical="center"/>
    </xf>
    <xf numFmtId="10" fontId="8" fillId="0" borderId="20" xfId="96" applyNumberFormat="1" applyFont="1" applyFill="1" applyBorder="1" applyAlignment="1">
      <alignment horizontal="center" vertical="center"/>
    </xf>
    <xf numFmtId="168" fontId="9" fillId="0" borderId="20" xfId="1" applyNumberFormat="1" applyFont="1" applyFill="1" applyBorder="1" applyAlignment="1">
      <alignment horizontal="left" vertical="center"/>
    </xf>
    <xf numFmtId="10" fontId="9" fillId="0" borderId="20" xfId="96" applyNumberFormat="1" applyFont="1" applyFill="1" applyBorder="1" applyAlignment="1">
      <alignment horizontal="center" vertical="center"/>
    </xf>
    <xf numFmtId="3" fontId="9" fillId="0" borderId="20" xfId="97" applyNumberFormat="1" applyFont="1" applyFill="1" applyBorder="1" applyAlignment="1">
      <alignment horizontal="left" vertical="center"/>
    </xf>
    <xf numFmtId="10" fontId="9" fillId="0" borderId="23" xfId="96" applyNumberFormat="1" applyFont="1" applyFill="1" applyBorder="1" applyAlignment="1">
      <alignment horizontal="center" vertical="center"/>
    </xf>
    <xf numFmtId="168" fontId="9" fillId="0" borderId="21" xfId="1" applyNumberFormat="1" applyFont="1" applyFill="1" applyBorder="1" applyAlignment="1">
      <alignment horizontal="left" vertical="center"/>
    </xf>
    <xf numFmtId="0" fontId="8" fillId="0" borderId="22" xfId="0" applyFont="1" applyFill="1" applyBorder="1" applyAlignment="1">
      <alignment horizontal="center" vertical="center"/>
    </xf>
    <xf numFmtId="9" fontId="8" fillId="0" borderId="20" xfId="96" applyFont="1" applyFill="1" applyBorder="1" applyAlignment="1">
      <alignment vertical="center"/>
    </xf>
    <xf numFmtId="0" fontId="7" fillId="0" borderId="20" xfId="0" applyFont="1" applyFill="1" applyBorder="1" applyAlignment="1">
      <alignment vertical="center"/>
    </xf>
    <xf numFmtId="0" fontId="7" fillId="0" borderId="17" xfId="0" applyFont="1" applyFill="1" applyBorder="1" applyAlignment="1">
      <alignment vertical="center"/>
    </xf>
    <xf numFmtId="10" fontId="7" fillId="0" borderId="17" xfId="96" applyNumberFormat="1" applyFont="1" applyFill="1" applyBorder="1" applyAlignment="1">
      <alignment vertical="center"/>
    </xf>
    <xf numFmtId="0" fontId="5" fillId="0" borderId="27" xfId="109" applyFont="1" applyBorder="1" applyAlignment="1">
      <alignment horizontal="center" vertical="center"/>
    </xf>
    <xf numFmtId="0" fontId="7" fillId="0" borderId="17" xfId="0" applyFont="1" applyFill="1" applyBorder="1" applyAlignment="1">
      <alignment horizontal="left" vertical="center" wrapText="1"/>
    </xf>
    <xf numFmtId="170" fontId="7" fillId="0" borderId="17" xfId="0" applyNumberFormat="1" applyFont="1" applyFill="1" applyBorder="1" applyAlignment="1">
      <alignment vertical="center"/>
    </xf>
    <xf numFmtId="170" fontId="8" fillId="0" borderId="20" xfId="0" applyNumberFormat="1" applyFont="1" applyFill="1" applyBorder="1" applyAlignment="1">
      <alignment vertical="center"/>
    </xf>
    <xf numFmtId="170" fontId="7" fillId="0" borderId="20" xfId="0" applyNumberFormat="1" applyFont="1" applyFill="1" applyBorder="1" applyAlignment="1">
      <alignment vertical="center"/>
    </xf>
    <xf numFmtId="9" fontId="8" fillId="0" borderId="17" xfId="96" applyFont="1" applyFill="1" applyBorder="1" applyAlignment="1">
      <alignment vertical="center"/>
    </xf>
    <xf numFmtId="170" fontId="20" fillId="7" borderId="27" xfId="109" applyNumberFormat="1" applyFont="1" applyFill="1" applyBorder="1" applyAlignment="1">
      <alignment horizontal="right" vertical="center"/>
    </xf>
    <xf numFmtId="179" fontId="8" fillId="0" borderId="17" xfId="96" applyNumberFormat="1" applyFont="1" applyFill="1" applyBorder="1" applyAlignment="1">
      <alignment vertical="center"/>
    </xf>
    <xf numFmtId="0" fontId="15" fillId="5" borderId="19" xfId="111" applyFont="1" applyFill="1" applyBorder="1" applyAlignment="1">
      <alignment horizontal="left" vertical="top"/>
    </xf>
    <xf numFmtId="0" fontId="14" fillId="0" borderId="32" xfId="111" applyFont="1" applyFill="1" applyBorder="1" applyAlignment="1">
      <alignment horizontal="center" vertical="center" wrapText="1"/>
    </xf>
    <xf numFmtId="0" fontId="31" fillId="0" borderId="0" xfId="0" applyFont="1" applyBorder="1"/>
    <xf numFmtId="0" fontId="9" fillId="0" borderId="13" xfId="0" applyFont="1" applyBorder="1"/>
    <xf numFmtId="0" fontId="31" fillId="0" borderId="7" xfId="0" applyFont="1" applyFill="1" applyBorder="1" applyAlignment="1">
      <alignment horizontal="center"/>
    </xf>
    <xf numFmtId="0" fontId="31" fillId="0" borderId="14" xfId="0" applyFont="1" applyFill="1" applyBorder="1"/>
    <xf numFmtId="0" fontId="31" fillId="0" borderId="0" xfId="0" applyFont="1"/>
    <xf numFmtId="0" fontId="31" fillId="0" borderId="13" xfId="0" applyFont="1" applyFill="1" applyBorder="1"/>
    <xf numFmtId="0" fontId="31" fillId="0" borderId="17" xfId="0" applyFont="1" applyBorder="1" applyAlignment="1">
      <alignment horizontal="center"/>
    </xf>
    <xf numFmtId="3" fontId="31" fillId="0" borderId="1" xfId="0" applyNumberFormat="1" applyFont="1" applyBorder="1"/>
    <xf numFmtId="0" fontId="31" fillId="0" borderId="0" xfId="0" applyFont="1" applyBorder="1" applyAlignment="1">
      <alignment horizontal="center"/>
    </xf>
    <xf numFmtId="0" fontId="2" fillId="0" borderId="7" xfId="0" applyFont="1" applyBorder="1" applyAlignment="1">
      <alignment vertical="center" wrapText="1"/>
    </xf>
    <xf numFmtId="0" fontId="2" fillId="0" borderId="7" xfId="0" applyFont="1" applyBorder="1" applyAlignment="1">
      <alignment vertical="center"/>
    </xf>
    <xf numFmtId="173" fontId="0" fillId="0" borderId="7" xfId="1" applyNumberFormat="1" applyFont="1" applyBorder="1" applyAlignment="1">
      <alignment vertical="center"/>
    </xf>
    <xf numFmtId="0" fontId="2" fillId="0" borderId="0" xfId="0" applyFont="1" applyBorder="1" applyAlignment="1">
      <alignment vertical="center"/>
    </xf>
    <xf numFmtId="173" fontId="0" fillId="0" borderId="0" xfId="1" applyNumberFormat="1" applyFont="1" applyBorder="1" applyAlignment="1">
      <alignment vertical="center"/>
    </xf>
    <xf numFmtId="0" fontId="2" fillId="0" borderId="31" xfId="0" applyFont="1" applyBorder="1"/>
    <xf numFmtId="172" fontId="0" fillId="0" borderId="31" xfId="1" applyNumberFormat="1" applyFont="1" applyBorder="1"/>
    <xf numFmtId="0" fontId="0" fillId="0" borderId="31" xfId="0" applyBorder="1" applyAlignment="1">
      <alignment horizontal="center"/>
    </xf>
    <xf numFmtId="3" fontId="0" fillId="0" borderId="31" xfId="0" applyNumberFormat="1" applyBorder="1"/>
    <xf numFmtId="168" fontId="31" fillId="0" borderId="1" xfId="1" applyNumberFormat="1" applyFont="1" applyBorder="1" applyAlignment="1">
      <alignment horizontal="right"/>
    </xf>
    <xf numFmtId="0" fontId="13" fillId="6" borderId="19" xfId="0" applyFont="1" applyFill="1" applyBorder="1" applyAlignment="1">
      <alignment horizontal="justify" vertical="center" wrapText="1"/>
    </xf>
    <xf numFmtId="0" fontId="13" fillId="6" borderId="32" xfId="111" applyFont="1" applyFill="1" applyBorder="1" applyAlignment="1">
      <alignment horizontal="left" vertical="center" wrapText="1"/>
    </xf>
    <xf numFmtId="0" fontId="32" fillId="6" borderId="19" xfId="111" applyFont="1" applyFill="1" applyBorder="1" applyAlignment="1">
      <alignment horizontal="left" vertical="center" wrapText="1"/>
    </xf>
    <xf numFmtId="0" fontId="13" fillId="6" borderId="32" xfId="0" applyFont="1" applyFill="1" applyBorder="1" applyAlignment="1">
      <alignment horizontal="justify" vertical="center" wrapText="1"/>
    </xf>
    <xf numFmtId="0" fontId="14" fillId="0" borderId="32" xfId="0" applyFont="1" applyFill="1" applyBorder="1" applyAlignment="1">
      <alignment horizontal="center" vertical="center"/>
    </xf>
    <xf numFmtId="9" fontId="0" fillId="0" borderId="0" xfId="110" applyNumberFormat="1" applyFont="1" applyBorder="1"/>
    <xf numFmtId="9" fontId="11" fillId="0" borderId="15" xfId="96" applyNumberFormat="1" applyFont="1" applyFill="1" applyBorder="1"/>
    <xf numFmtId="170" fontId="0" fillId="0" borderId="0" xfId="0" applyNumberFormat="1" applyFill="1" applyBorder="1"/>
    <xf numFmtId="0" fontId="6" fillId="0" borderId="0" xfId="111" applyFont="1" applyFill="1" applyBorder="1" applyAlignment="1">
      <alignment vertical="center" wrapText="1"/>
    </xf>
    <xf numFmtId="0" fontId="31" fillId="0" borderId="0" xfId="0" applyFont="1" applyBorder="1" applyAlignment="1">
      <alignment horizontal="center" vertical="center"/>
    </xf>
    <xf numFmtId="0" fontId="0" fillId="0" borderId="0" xfId="0" applyBorder="1" applyAlignment="1">
      <alignment horizontal="center" vertical="center"/>
    </xf>
    <xf numFmtId="0" fontId="15" fillId="0" borderId="0" xfId="111" applyFont="1" applyFill="1" applyAlignment="1">
      <alignment horizontal="center" vertical="justify"/>
    </xf>
    <xf numFmtId="0" fontId="0" fillId="0" borderId="0" xfId="0" applyAlignment="1">
      <alignment vertical="center"/>
    </xf>
    <xf numFmtId="0" fontId="13" fillId="6" borderId="33" xfId="111" applyFont="1" applyFill="1" applyBorder="1" applyAlignment="1">
      <alignment horizontal="left" vertical="top" wrapText="1"/>
    </xf>
    <xf numFmtId="0" fontId="14" fillId="0" borderId="35" xfId="111" applyFont="1" applyFill="1" applyBorder="1" applyAlignment="1">
      <alignment horizontal="center" vertical="center" wrapText="1"/>
    </xf>
    <xf numFmtId="0" fontId="13" fillId="6" borderId="35" xfId="111" applyFont="1" applyFill="1" applyBorder="1" applyAlignment="1">
      <alignment horizontal="left" vertical="top" wrapText="1"/>
    </xf>
    <xf numFmtId="0" fontId="0" fillId="0" borderId="0" xfId="0" applyBorder="1" applyAlignment="1">
      <alignment vertical="center"/>
    </xf>
    <xf numFmtId="0" fontId="0" fillId="0" borderId="17" xfId="0" applyBorder="1" applyAlignment="1">
      <alignment horizontal="center" vertical="center"/>
    </xf>
    <xf numFmtId="3" fontId="0" fillId="0" borderId="17" xfId="0" applyNumberFormat="1" applyBorder="1" applyAlignment="1">
      <alignment vertical="center"/>
    </xf>
    <xf numFmtId="9" fontId="0" fillId="0" borderId="1" xfId="96" applyFont="1" applyBorder="1" applyAlignment="1">
      <alignment vertical="center"/>
    </xf>
    <xf numFmtId="0" fontId="13" fillId="6" borderId="19" xfId="111" applyFont="1" applyFill="1" applyBorder="1" applyAlignment="1">
      <alignment horizontal="justify" vertical="top" wrapText="1"/>
    </xf>
    <xf numFmtId="0" fontId="13" fillId="6" borderId="38" xfId="111" applyFont="1" applyFill="1" applyBorder="1" applyAlignment="1">
      <alignment horizontal="justify" vertical="top" wrapText="1"/>
    </xf>
    <xf numFmtId="0" fontId="14" fillId="0" borderId="38" xfId="111" applyFont="1" applyFill="1" applyBorder="1" applyAlignment="1">
      <alignment horizontal="center" vertical="center" wrapText="1"/>
    </xf>
    <xf numFmtId="0" fontId="14" fillId="0" borderId="38" xfId="0" applyFont="1" applyFill="1" applyBorder="1" applyAlignment="1">
      <alignment horizontal="center" vertical="center"/>
    </xf>
    <xf numFmtId="0" fontId="13" fillId="4" borderId="20" xfId="111" applyFont="1" applyFill="1" applyBorder="1" applyAlignment="1">
      <alignment horizontal="left" vertical="top" wrapText="1"/>
    </xf>
    <xf numFmtId="0" fontId="13" fillId="4" borderId="38" xfId="111" applyFont="1" applyFill="1" applyBorder="1" applyAlignment="1">
      <alignment horizontal="left" vertical="top" wrapText="1"/>
    </xf>
    <xf numFmtId="0" fontId="14" fillId="0" borderId="36" xfId="111" applyFont="1" applyFill="1" applyBorder="1" applyAlignment="1">
      <alignment horizontal="center" vertical="center" wrapText="1"/>
    </xf>
    <xf numFmtId="0" fontId="13" fillId="4" borderId="12" xfId="111" applyFont="1" applyFill="1" applyBorder="1" applyAlignment="1">
      <alignment horizontal="left" vertical="top" wrapText="1"/>
    </xf>
    <xf numFmtId="0" fontId="15" fillId="8" borderId="38" xfId="111" applyFont="1" applyFill="1" applyBorder="1" applyAlignment="1">
      <alignment horizontal="center" vertical="justify"/>
    </xf>
    <xf numFmtId="0" fontId="14" fillId="8" borderId="38" xfId="111" applyFont="1" applyFill="1" applyBorder="1" applyAlignment="1">
      <alignment horizontal="center" vertical="center" wrapText="1"/>
    </xf>
    <xf numFmtId="0" fontId="15" fillId="8" borderId="38" xfId="111" applyFont="1" applyFill="1" applyBorder="1" applyAlignment="1">
      <alignment vertical="justify"/>
    </xf>
    <xf numFmtId="0" fontId="16" fillId="8" borderId="38" xfId="111" applyFont="1" applyFill="1" applyBorder="1" applyAlignment="1">
      <alignment vertical="justify"/>
    </xf>
    <xf numFmtId="181" fontId="14" fillId="3" borderId="12" xfId="111" applyNumberFormat="1" applyFont="1" applyFill="1" applyBorder="1" applyAlignment="1">
      <alignment horizontal="center" vertical="center"/>
    </xf>
    <xf numFmtId="0" fontId="14" fillId="5" borderId="19" xfId="111" applyFont="1" applyFill="1" applyBorder="1" applyAlignment="1">
      <alignment horizontal="center" vertical="center" wrapText="1"/>
    </xf>
    <xf numFmtId="0" fontId="38" fillId="5" borderId="19" xfId="111" applyFont="1" applyFill="1" applyBorder="1" applyAlignment="1">
      <alignment horizontal="center" vertical="justify"/>
    </xf>
    <xf numFmtId="0" fontId="39" fillId="0" borderId="19" xfId="111" applyFont="1" applyFill="1" applyBorder="1" applyAlignment="1">
      <alignment horizontal="center" vertical="center" wrapText="1"/>
    </xf>
    <xf numFmtId="0" fontId="13" fillId="5" borderId="19" xfId="111" applyFont="1" applyFill="1" applyBorder="1" applyAlignment="1">
      <alignment horizontal="center" vertical="center" wrapText="1"/>
    </xf>
    <xf numFmtId="168" fontId="12" fillId="3" borderId="19" xfId="112" applyNumberFormat="1" applyFont="1" applyFill="1" applyBorder="1" applyAlignment="1">
      <alignment horizontal="center" vertical="center" wrapText="1"/>
    </xf>
    <xf numFmtId="168" fontId="12" fillId="3" borderId="35" xfId="112" applyNumberFormat="1" applyFont="1" applyFill="1" applyBorder="1" applyAlignment="1">
      <alignment horizontal="center" vertical="center" wrapText="1"/>
    </xf>
    <xf numFmtId="168" fontId="13" fillId="3" borderId="35" xfId="112" applyNumberFormat="1" applyFont="1" applyFill="1" applyBorder="1" applyAlignment="1">
      <alignment horizontal="center" vertical="center" wrapText="1"/>
    </xf>
    <xf numFmtId="0" fontId="40" fillId="5" borderId="19" xfId="111" applyFont="1" applyFill="1" applyBorder="1" applyAlignment="1">
      <alignment horizontal="center" vertical="justify"/>
    </xf>
    <xf numFmtId="168" fontId="13" fillId="3" borderId="32" xfId="112" applyNumberFormat="1" applyFont="1" applyFill="1" applyBorder="1" applyAlignment="1">
      <alignment horizontal="center" vertical="top" wrapText="1"/>
    </xf>
    <xf numFmtId="9" fontId="12" fillId="3" borderId="19" xfId="96" applyFont="1" applyFill="1" applyBorder="1" applyAlignment="1">
      <alignment horizontal="center" vertical="center"/>
    </xf>
    <xf numFmtId="170" fontId="12" fillId="0" borderId="19" xfId="111" applyNumberFormat="1" applyFont="1" applyFill="1" applyBorder="1" applyAlignment="1">
      <alignment horizontal="center" vertical="center" wrapText="1"/>
    </xf>
    <xf numFmtId="0" fontId="13" fillId="3" borderId="38" xfId="111" applyFont="1" applyFill="1" applyBorder="1" applyAlignment="1">
      <alignment horizontal="center" vertical="center" wrapText="1"/>
    </xf>
    <xf numFmtId="0" fontId="13" fillId="3" borderId="38" xfId="111" applyFont="1" applyFill="1" applyBorder="1" applyAlignment="1">
      <alignment horizontal="center" vertical="top" wrapText="1"/>
    </xf>
    <xf numFmtId="0" fontId="13" fillId="3" borderId="32" xfId="111" applyFont="1" applyFill="1" applyBorder="1" applyAlignment="1">
      <alignment horizontal="center" vertical="center" wrapText="1"/>
    </xf>
    <xf numFmtId="0" fontId="13" fillId="8" borderId="38" xfId="111" applyFont="1" applyFill="1" applyBorder="1" applyAlignment="1">
      <alignment vertical="justify"/>
    </xf>
    <xf numFmtId="0" fontId="13" fillId="3" borderId="20" xfId="111" applyFont="1" applyFill="1" applyBorder="1" applyAlignment="1">
      <alignment horizontal="center" vertical="center" wrapText="1"/>
    </xf>
    <xf numFmtId="0" fontId="13" fillId="3" borderId="36" xfId="111" applyFont="1" applyFill="1" applyBorder="1" applyAlignment="1">
      <alignment horizontal="center" vertical="center" wrapText="1"/>
    </xf>
    <xf numFmtId="0" fontId="42" fillId="3" borderId="38" xfId="111" applyFont="1" applyFill="1" applyBorder="1" applyAlignment="1">
      <alignment horizontal="center" vertical="top" wrapText="1"/>
    </xf>
    <xf numFmtId="168" fontId="13" fillId="3" borderId="32" xfId="0" applyNumberFormat="1" applyFont="1" applyFill="1" applyBorder="1" applyAlignment="1">
      <alignment horizontal="center" vertical="center" wrapText="1"/>
    </xf>
    <xf numFmtId="0" fontId="2" fillId="0" borderId="37" xfId="0" applyFont="1" applyBorder="1" applyAlignment="1">
      <alignment wrapText="1"/>
    </xf>
    <xf numFmtId="0" fontId="2" fillId="0" borderId="8" xfId="0" applyFont="1" applyBorder="1" applyAlignment="1">
      <alignment wrapText="1"/>
    </xf>
    <xf numFmtId="41" fontId="0" fillId="0" borderId="0" xfId="126" applyFont="1" applyBorder="1" applyAlignment="1">
      <alignment horizontal="center"/>
    </xf>
    <xf numFmtId="0" fontId="7" fillId="0" borderId="20"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39" xfId="0" applyFont="1" applyFill="1" applyBorder="1" applyAlignment="1">
      <alignment horizontal="center" vertical="center"/>
    </xf>
    <xf numFmtId="0" fontId="8" fillId="0" borderId="39" xfId="0" applyFont="1" applyFill="1" applyBorder="1" applyAlignment="1">
      <alignment horizontal="center" vertical="center"/>
    </xf>
    <xf numFmtId="0" fontId="8" fillId="0" borderId="40" xfId="0" applyFont="1" applyFill="1" applyBorder="1" applyAlignment="1">
      <alignment horizontal="center" vertical="center"/>
    </xf>
    <xf numFmtId="176" fontId="8" fillId="0" borderId="41" xfId="95" applyNumberFormat="1" applyFont="1" applyFill="1" applyBorder="1" applyAlignment="1">
      <alignment vertical="center"/>
    </xf>
    <xf numFmtId="0" fontId="43" fillId="9" borderId="34" xfId="0" applyFont="1" applyFill="1" applyBorder="1" applyAlignment="1">
      <alignment horizontal="center" vertical="center"/>
    </xf>
    <xf numFmtId="0" fontId="43" fillId="9" borderId="34" xfId="0" applyFont="1" applyFill="1" applyBorder="1" applyAlignment="1">
      <alignment vertical="center" wrapText="1"/>
    </xf>
    <xf numFmtId="0" fontId="43" fillId="9" borderId="34" xfId="0" applyFont="1" applyFill="1" applyBorder="1" applyAlignment="1">
      <alignment horizontal="right" vertical="center" wrapText="1"/>
    </xf>
    <xf numFmtId="0" fontId="43" fillId="10" borderId="34" xfId="0" applyFont="1" applyFill="1" applyBorder="1" applyAlignment="1">
      <alignment horizontal="center" vertical="center"/>
    </xf>
    <xf numFmtId="0" fontId="43" fillId="10" borderId="34" xfId="0" applyFont="1" applyFill="1" applyBorder="1" applyAlignment="1">
      <alignment vertical="center"/>
    </xf>
    <xf numFmtId="0" fontId="43" fillId="10" borderId="34" xfId="0" applyFont="1" applyFill="1" applyBorder="1" applyAlignment="1">
      <alignment horizontal="right" vertical="center"/>
    </xf>
    <xf numFmtId="0" fontId="44" fillId="0" borderId="34" xfId="0" applyFont="1" applyBorder="1" applyAlignment="1">
      <alignment horizontal="center" vertical="center"/>
    </xf>
    <xf numFmtId="0" fontId="44" fillId="0" borderId="34" xfId="0" applyFont="1" applyBorder="1" applyAlignment="1">
      <alignment horizontal="justify" vertical="center" wrapText="1"/>
    </xf>
    <xf numFmtId="2" fontId="44" fillId="0" borderId="34" xfId="0" applyNumberFormat="1" applyFont="1" applyBorder="1" applyAlignment="1">
      <alignment horizontal="center" vertical="center" wrapText="1"/>
    </xf>
    <xf numFmtId="182" fontId="44" fillId="0" borderId="34" xfId="0" applyNumberFormat="1" applyFont="1" applyBorder="1" applyAlignment="1">
      <alignment horizontal="right" vertical="center" wrapText="1"/>
    </xf>
    <xf numFmtId="0" fontId="43" fillId="10" borderId="34" xfId="0" applyFont="1" applyFill="1" applyBorder="1" applyAlignment="1">
      <alignment vertical="center" wrapText="1"/>
    </xf>
    <xf numFmtId="2" fontId="43" fillId="10" borderId="34" xfId="0" applyNumberFormat="1" applyFont="1" applyFill="1" applyBorder="1" applyAlignment="1">
      <alignment horizontal="center" vertical="center" wrapText="1"/>
    </xf>
    <xf numFmtId="0" fontId="43" fillId="10" borderId="34" xfId="0" applyFont="1" applyFill="1" applyBorder="1" applyAlignment="1">
      <alignment horizontal="right" vertical="center" wrapText="1"/>
    </xf>
    <xf numFmtId="0" fontId="43" fillId="10" borderId="34" xfId="0" applyFont="1" applyFill="1" applyBorder="1" applyAlignment="1">
      <alignment horizontal="justify" vertical="center"/>
    </xf>
    <xf numFmtId="0" fontId="45" fillId="10" borderId="34" xfId="0" applyFont="1" applyFill="1" applyBorder="1" applyAlignment="1">
      <alignment horizontal="center" vertical="center"/>
    </xf>
    <xf numFmtId="2" fontId="45" fillId="10" borderId="34" xfId="0" applyNumberFormat="1" applyFont="1" applyFill="1" applyBorder="1" applyAlignment="1">
      <alignment horizontal="center" vertical="center" wrapText="1"/>
    </xf>
    <xf numFmtId="0" fontId="45" fillId="10" borderId="34" xfId="0" applyFont="1" applyFill="1" applyBorder="1" applyAlignment="1">
      <alignment horizontal="right" vertical="center" wrapText="1"/>
    </xf>
    <xf numFmtId="0" fontId="44" fillId="0" borderId="34" xfId="0" applyFont="1" applyBorder="1" applyAlignment="1">
      <alignment horizontal="center" vertical="center" wrapText="1"/>
    </xf>
    <xf numFmtId="0" fontId="43" fillId="10" borderId="34" xfId="0" applyFont="1" applyFill="1" applyBorder="1" applyAlignment="1">
      <alignment horizontal="justify" vertical="center" wrapText="1"/>
    </xf>
    <xf numFmtId="2" fontId="43" fillId="10" borderId="34" xfId="0" applyNumberFormat="1" applyFont="1" applyFill="1" applyBorder="1" applyAlignment="1">
      <alignment vertical="center" wrapText="1"/>
    </xf>
    <xf numFmtId="0" fontId="43" fillId="11" borderId="34" xfId="0" applyFont="1" applyFill="1" applyBorder="1" applyAlignment="1">
      <alignment horizontal="center" vertical="center"/>
    </xf>
    <xf numFmtId="0" fontId="43" fillId="11" borderId="34" xfId="0" applyFont="1" applyFill="1" applyBorder="1" applyAlignment="1">
      <alignment horizontal="justify" vertical="center" wrapText="1"/>
    </xf>
    <xf numFmtId="0" fontId="45" fillId="11" borderId="34" xfId="0" applyFont="1" applyFill="1" applyBorder="1" applyAlignment="1">
      <alignment vertical="center"/>
    </xf>
    <xf numFmtId="2" fontId="45" fillId="11" borderId="34" xfId="0" applyNumberFormat="1" applyFont="1" applyFill="1" applyBorder="1" applyAlignment="1">
      <alignment vertical="center"/>
    </xf>
    <xf numFmtId="0" fontId="45" fillId="11" borderId="34" xfId="0" applyFont="1" applyFill="1" applyBorder="1" applyAlignment="1">
      <alignment horizontal="right" vertical="center"/>
    </xf>
    <xf numFmtId="0" fontId="43" fillId="12" borderId="34" xfId="0" applyFont="1" applyFill="1" applyBorder="1" applyAlignment="1">
      <alignment horizontal="center" vertical="center"/>
    </xf>
    <xf numFmtId="0" fontId="43" fillId="12" borderId="34" xfId="0" applyFont="1" applyFill="1" applyBorder="1" applyAlignment="1">
      <alignment horizontal="justify" vertical="center" wrapText="1"/>
    </xf>
    <xf numFmtId="0" fontId="45" fillId="12" borderId="34" xfId="0" applyFont="1" applyFill="1" applyBorder="1" applyAlignment="1">
      <alignment vertical="center"/>
    </xf>
    <xf numFmtId="2" fontId="45" fillId="12" borderId="34" xfId="0" applyNumberFormat="1" applyFont="1" applyFill="1" applyBorder="1" applyAlignment="1">
      <alignment vertical="center"/>
    </xf>
    <xf numFmtId="0" fontId="45" fillId="12" borderId="34" xfId="0" applyFont="1" applyFill="1" applyBorder="1" applyAlignment="1">
      <alignment horizontal="right" vertical="center"/>
    </xf>
    <xf numFmtId="0" fontId="45" fillId="0" borderId="34" xfId="0" applyFont="1" applyBorder="1" applyAlignment="1">
      <alignment horizontal="center" vertical="center"/>
    </xf>
    <xf numFmtId="0" fontId="43" fillId="12" borderId="34" xfId="0" applyFont="1" applyFill="1" applyBorder="1" applyAlignment="1">
      <alignment vertical="center"/>
    </xf>
    <xf numFmtId="2" fontId="43" fillId="12" borderId="34" xfId="0" applyNumberFormat="1" applyFont="1" applyFill="1" applyBorder="1" applyAlignment="1">
      <alignment vertical="center"/>
    </xf>
    <xf numFmtId="0" fontId="43" fillId="12" borderId="34" xfId="0" applyFont="1" applyFill="1" applyBorder="1" applyAlignment="1">
      <alignment horizontal="right" vertical="center"/>
    </xf>
    <xf numFmtId="0" fontId="43" fillId="13" borderId="34" xfId="0" applyFont="1" applyFill="1" applyBorder="1" applyAlignment="1">
      <alignment horizontal="center" vertical="center"/>
    </xf>
    <xf numFmtId="0" fontId="43" fillId="13" borderId="34" xfId="0" applyFont="1" applyFill="1" applyBorder="1" applyAlignment="1">
      <alignment horizontal="justify" vertical="center" wrapText="1"/>
    </xf>
    <xf numFmtId="0" fontId="43" fillId="13" borderId="34" xfId="0" applyFont="1" applyFill="1" applyBorder="1" applyAlignment="1">
      <alignment vertical="center"/>
    </xf>
    <xf numFmtId="2" fontId="43" fillId="13" borderId="34" xfId="0" applyNumberFormat="1" applyFont="1" applyFill="1" applyBorder="1" applyAlignment="1">
      <alignment vertical="center"/>
    </xf>
    <xf numFmtId="0" fontId="43" fillId="13" borderId="34" xfId="0" applyFont="1" applyFill="1" applyBorder="1" applyAlignment="1">
      <alignment horizontal="right" vertical="center"/>
    </xf>
    <xf numFmtId="0" fontId="43" fillId="14" borderId="34" xfId="0" applyFont="1" applyFill="1" applyBorder="1" applyAlignment="1">
      <alignment horizontal="center" vertical="center"/>
    </xf>
    <xf numFmtId="0" fontId="43" fillId="14" borderId="34" xfId="0" applyFont="1" applyFill="1" applyBorder="1" applyAlignment="1">
      <alignment horizontal="justify" vertical="center" wrapText="1"/>
    </xf>
    <xf numFmtId="0" fontId="45" fillId="14" borderId="34" xfId="0" applyFont="1" applyFill="1" applyBorder="1" applyAlignment="1">
      <alignment horizontal="center" vertical="center"/>
    </xf>
    <xf numFmtId="2" fontId="45" fillId="14" borderId="34" xfId="0" applyNumberFormat="1" applyFont="1" applyFill="1" applyBorder="1" applyAlignment="1">
      <alignment vertical="center" wrapText="1"/>
    </xf>
    <xf numFmtId="0" fontId="45" fillId="14" borderId="34" xfId="0" applyFont="1" applyFill="1" applyBorder="1" applyAlignment="1">
      <alignment horizontal="right" vertical="center" wrapText="1"/>
    </xf>
    <xf numFmtId="0" fontId="43" fillId="14" borderId="34" xfId="0" applyFont="1" applyFill="1" applyBorder="1" applyAlignment="1">
      <alignment horizontal="justify" vertical="center"/>
    </xf>
    <xf numFmtId="2" fontId="43" fillId="14" borderId="34" xfId="0" applyNumberFormat="1" applyFont="1" applyFill="1" applyBorder="1" applyAlignment="1">
      <alignment horizontal="center" vertical="center" wrapText="1"/>
    </xf>
    <xf numFmtId="0" fontId="43" fillId="14" borderId="34" xfId="0" applyFont="1" applyFill="1" applyBorder="1" applyAlignment="1">
      <alignment horizontal="right" vertical="center" wrapText="1"/>
    </xf>
    <xf numFmtId="2" fontId="45" fillId="14" borderId="34" xfId="0" applyNumberFormat="1" applyFont="1" applyFill="1" applyBorder="1" applyAlignment="1">
      <alignment horizontal="center" vertical="center" wrapText="1"/>
    </xf>
    <xf numFmtId="2" fontId="43" fillId="14" borderId="34" xfId="0" applyNumberFormat="1" applyFont="1" applyFill="1" applyBorder="1" applyAlignment="1">
      <alignment horizontal="center" vertical="center"/>
    </xf>
    <xf numFmtId="0" fontId="43" fillId="14" borderId="34" xfId="0" applyFont="1" applyFill="1" applyBorder="1" applyAlignment="1">
      <alignment horizontal="right" vertical="center"/>
    </xf>
    <xf numFmtId="0" fontId="43" fillId="15" borderId="34" xfId="0" applyFont="1" applyFill="1" applyBorder="1" applyAlignment="1">
      <alignment horizontal="center" vertical="center"/>
    </xf>
    <xf numFmtId="0" fontId="43" fillId="15" borderId="34" xfId="0" applyFont="1" applyFill="1" applyBorder="1" applyAlignment="1">
      <alignment horizontal="justify" vertical="center"/>
    </xf>
    <xf numFmtId="2" fontId="45" fillId="15" borderId="34" xfId="0" applyNumberFormat="1" applyFont="1" applyFill="1" applyBorder="1" applyAlignment="1">
      <alignment horizontal="center" vertical="center" wrapText="1"/>
    </xf>
    <xf numFmtId="0" fontId="43" fillId="15" borderId="34" xfId="0" applyFont="1" applyFill="1" applyBorder="1" applyAlignment="1">
      <alignment horizontal="right" vertical="center"/>
    </xf>
    <xf numFmtId="0" fontId="43" fillId="16" borderId="34" xfId="0" applyFont="1" applyFill="1" applyBorder="1" applyAlignment="1">
      <alignment horizontal="center" vertical="center"/>
    </xf>
    <xf numFmtId="0" fontId="43" fillId="16" borderId="34" xfId="0" applyFont="1" applyFill="1" applyBorder="1" applyAlignment="1">
      <alignment horizontal="justify" vertical="center"/>
    </xf>
    <xf numFmtId="2" fontId="45" fillId="16" borderId="34" xfId="0" applyNumberFormat="1" applyFont="1" applyFill="1" applyBorder="1" applyAlignment="1">
      <alignment horizontal="center" vertical="center" wrapText="1"/>
    </xf>
    <xf numFmtId="0" fontId="43" fillId="16" borderId="34" xfId="0" applyFont="1" applyFill="1" applyBorder="1" applyAlignment="1">
      <alignment horizontal="right" vertical="center"/>
    </xf>
    <xf numFmtId="0" fontId="45" fillId="16" borderId="34" xfId="0" applyFont="1" applyFill="1" applyBorder="1" applyAlignment="1">
      <alignment horizontal="center" vertical="center"/>
    </xf>
    <xf numFmtId="0" fontId="43" fillId="16" borderId="34" xfId="0" applyFont="1" applyFill="1" applyBorder="1" applyAlignment="1">
      <alignment horizontal="justify" vertical="center" wrapText="1"/>
    </xf>
    <xf numFmtId="2" fontId="45" fillId="16" borderId="34" xfId="0" applyNumberFormat="1" applyFont="1" applyFill="1" applyBorder="1" applyAlignment="1">
      <alignment horizontal="center" vertical="center"/>
    </xf>
    <xf numFmtId="0" fontId="45" fillId="16" borderId="34" xfId="0" applyFont="1" applyFill="1" applyBorder="1" applyAlignment="1">
      <alignment horizontal="right" vertical="center"/>
    </xf>
    <xf numFmtId="2" fontId="43" fillId="16" borderId="34" xfId="0" applyNumberFormat="1" applyFont="1" applyFill="1" applyBorder="1" applyAlignment="1">
      <alignment horizontal="center" vertical="center" wrapText="1"/>
    </xf>
    <xf numFmtId="0" fontId="44" fillId="0" borderId="34" xfId="0" applyFont="1" applyFill="1" applyBorder="1" applyAlignment="1">
      <alignment horizontal="center" vertical="center"/>
    </xf>
    <xf numFmtId="0" fontId="44" fillId="0" borderId="34" xfId="0" applyFont="1" applyFill="1" applyBorder="1" applyAlignment="1">
      <alignment horizontal="justify" vertical="center" wrapText="1"/>
    </xf>
    <xf numFmtId="2" fontId="43" fillId="16" borderId="34" xfId="0" applyNumberFormat="1" applyFont="1" applyFill="1" applyBorder="1" applyAlignment="1">
      <alignment horizontal="center" vertical="center"/>
    </xf>
    <xf numFmtId="0" fontId="43" fillId="17" borderId="34" xfId="0" applyFont="1" applyFill="1" applyBorder="1" applyAlignment="1">
      <alignment horizontal="center" vertical="center"/>
    </xf>
    <xf numFmtId="0" fontId="43" fillId="17" borderId="34" xfId="0" applyFont="1" applyFill="1" applyBorder="1" applyAlignment="1">
      <alignment horizontal="justify" vertical="center" wrapText="1"/>
    </xf>
    <xf numFmtId="2" fontId="45" fillId="17" borderId="34" xfId="0" applyNumberFormat="1" applyFont="1" applyFill="1" applyBorder="1" applyAlignment="1">
      <alignment horizontal="center" vertical="center" wrapText="1"/>
    </xf>
    <xf numFmtId="0" fontId="43" fillId="17" borderId="34" xfId="0" applyFont="1" applyFill="1" applyBorder="1" applyAlignment="1">
      <alignment horizontal="right" vertical="center"/>
    </xf>
    <xf numFmtId="0" fontId="43" fillId="18" borderId="34" xfId="0" applyFont="1" applyFill="1" applyBorder="1" applyAlignment="1">
      <alignment horizontal="center" vertical="center"/>
    </xf>
    <xf numFmtId="0" fontId="43" fillId="18" borderId="34" xfId="0" applyFont="1" applyFill="1" applyBorder="1" applyAlignment="1">
      <alignment horizontal="justify" vertical="center" wrapText="1"/>
    </xf>
    <xf numFmtId="2" fontId="45" fillId="18" borderId="34" xfId="0" applyNumberFormat="1" applyFont="1" applyFill="1" applyBorder="1" applyAlignment="1">
      <alignment horizontal="center" vertical="center" wrapText="1"/>
    </xf>
    <xf numFmtId="0" fontId="43" fillId="18" borderId="34" xfId="0" applyFont="1" applyFill="1" applyBorder="1" applyAlignment="1">
      <alignment horizontal="right" vertical="center"/>
    </xf>
    <xf numFmtId="0" fontId="45" fillId="18" borderId="34" xfId="0" applyFont="1" applyFill="1" applyBorder="1" applyAlignment="1">
      <alignment horizontal="center" vertical="center" wrapText="1"/>
    </xf>
    <xf numFmtId="180" fontId="9" fillId="0" borderId="23" xfId="96" applyNumberFormat="1" applyFont="1" applyFill="1" applyBorder="1" applyAlignment="1">
      <alignment horizontal="center" vertical="center"/>
    </xf>
    <xf numFmtId="180" fontId="8" fillId="0" borderId="17" xfId="96" applyNumberFormat="1" applyFont="1" applyFill="1" applyBorder="1" applyAlignment="1">
      <alignment horizontal="center" vertical="center"/>
    </xf>
    <xf numFmtId="0" fontId="15" fillId="0" borderId="18" xfId="111" applyFont="1" applyFill="1" applyBorder="1" applyAlignment="1">
      <alignment horizontal="center" vertical="center"/>
    </xf>
    <xf numFmtId="0" fontId="0" fillId="0" borderId="0" xfId="0" applyAlignment="1">
      <alignment horizontal="center" vertical="center"/>
    </xf>
    <xf numFmtId="0" fontId="0" fillId="0" borderId="42" xfId="0" applyBorder="1"/>
    <xf numFmtId="0" fontId="0" fillId="0" borderId="42" xfId="0" applyBorder="1" applyAlignment="1">
      <alignment horizontal="center" vertical="center"/>
    </xf>
    <xf numFmtId="0" fontId="31" fillId="0" borderId="42" xfId="0" applyFont="1" applyBorder="1" applyAlignment="1">
      <alignment horizontal="center" wrapText="1"/>
    </xf>
    <xf numFmtId="0" fontId="31" fillId="0" borderId="42" xfId="0" applyFont="1" applyBorder="1" applyAlignment="1">
      <alignment vertical="center"/>
    </xf>
    <xf numFmtId="0" fontId="13" fillId="6" borderId="43" xfId="0" applyFont="1" applyFill="1" applyBorder="1" applyAlignment="1">
      <alignment horizontal="justify" vertical="center" wrapText="1"/>
    </xf>
    <xf numFmtId="0" fontId="14" fillId="0" borderId="43" xfId="0" applyFont="1" applyFill="1" applyBorder="1" applyAlignment="1">
      <alignment horizontal="center" vertical="center"/>
    </xf>
    <xf numFmtId="0" fontId="14" fillId="0" borderId="43" xfId="111" applyFont="1" applyFill="1" applyBorder="1" applyAlignment="1">
      <alignment horizontal="center" vertical="center" wrapText="1"/>
    </xf>
    <xf numFmtId="0" fontId="13" fillId="3" borderId="43" xfId="111" applyFont="1" applyFill="1" applyBorder="1" applyAlignment="1">
      <alignment horizontal="center" vertical="center" wrapText="1"/>
    </xf>
    <xf numFmtId="0" fontId="35" fillId="0" borderId="10" xfId="0" applyFont="1" applyBorder="1" applyAlignment="1">
      <alignment horizontal="center" vertical="center" textRotation="90" wrapText="1"/>
    </xf>
    <xf numFmtId="0" fontId="13" fillId="3" borderId="43" xfId="111" applyFont="1" applyFill="1" applyBorder="1" applyAlignment="1">
      <alignment horizontal="center" vertical="top" wrapText="1"/>
    </xf>
    <xf numFmtId="0" fontId="36" fillId="4" borderId="12" xfId="0" applyFont="1" applyFill="1" applyBorder="1" applyAlignment="1">
      <alignment horizontal="center" vertical="center" wrapText="1"/>
    </xf>
    <xf numFmtId="0" fontId="14" fillId="0" borderId="11" xfId="111" applyFont="1" applyFill="1" applyBorder="1" applyAlignment="1">
      <alignment horizontal="center" vertical="center" wrapText="1"/>
    </xf>
    <xf numFmtId="0" fontId="13" fillId="3" borderId="19" xfId="111" applyFont="1" applyFill="1" applyBorder="1" applyAlignment="1">
      <alignment horizontal="center" vertical="top" wrapText="1"/>
    </xf>
    <xf numFmtId="0" fontId="2" fillId="0" borderId="8" xfId="0" applyFont="1" applyFill="1" applyBorder="1" applyAlignment="1">
      <alignment horizontal="center"/>
    </xf>
    <xf numFmtId="0" fontId="47" fillId="0" borderId="0" xfId="0" applyFont="1" applyAlignment="1">
      <alignment horizontal="center" vertical="center"/>
    </xf>
    <xf numFmtId="0" fontId="47" fillId="0" borderId="0" xfId="0" applyFont="1"/>
    <xf numFmtId="0" fontId="47" fillId="0" borderId="0" xfId="0" applyFont="1" applyAlignment="1">
      <alignment horizontal="center" vertical="center" wrapText="1"/>
    </xf>
    <xf numFmtId="0" fontId="47" fillId="0" borderId="0" xfId="0" applyFont="1" applyAlignment="1">
      <alignment wrapText="1"/>
    </xf>
    <xf numFmtId="0" fontId="47" fillId="0" borderId="0" xfId="0" applyFont="1" applyAlignment="1">
      <alignment vertical="center"/>
    </xf>
    <xf numFmtId="0" fontId="50" fillId="0" borderId="0" xfId="0" applyFont="1" applyAlignment="1">
      <alignment vertical="center" wrapText="1"/>
    </xf>
    <xf numFmtId="0" fontId="48" fillId="0" borderId="49" xfId="0" applyFont="1" applyBorder="1" applyAlignment="1">
      <alignment horizontal="center" vertical="center" wrapText="1"/>
    </xf>
    <xf numFmtId="0" fontId="51" fillId="0" borderId="49" xfId="0" applyFont="1" applyBorder="1" applyAlignment="1">
      <alignment horizontal="center" vertical="center" wrapText="1"/>
    </xf>
    <xf numFmtId="0" fontId="50" fillId="0" borderId="49" xfId="0" applyFont="1" applyBorder="1" applyAlignment="1">
      <alignment horizontal="center" vertical="center" wrapText="1"/>
    </xf>
    <xf numFmtId="0" fontId="47" fillId="0" borderId="0" xfId="0" applyFont="1" applyAlignment="1">
      <alignment horizontal="left" vertical="center" wrapText="1"/>
    </xf>
    <xf numFmtId="0" fontId="52" fillId="0" borderId="0" xfId="0" applyFont="1" applyAlignment="1">
      <alignment horizontal="center" vertical="center"/>
    </xf>
    <xf numFmtId="0" fontId="52" fillId="0" borderId="0" xfId="0" applyFont="1"/>
    <xf numFmtId="0" fontId="52" fillId="0" borderId="0" xfId="0" applyFont="1" applyAlignment="1">
      <alignment horizontal="center" vertical="center" wrapText="1"/>
    </xf>
    <xf numFmtId="0" fontId="52" fillId="0" borderId="0" xfId="0" applyFont="1" applyAlignment="1">
      <alignment wrapText="1"/>
    </xf>
    <xf numFmtId="0" fontId="52" fillId="0" borderId="0" xfId="0" applyFont="1" applyAlignment="1">
      <alignment vertical="center"/>
    </xf>
    <xf numFmtId="0" fontId="50" fillId="0" borderId="0" xfId="0" applyFont="1" applyAlignment="1">
      <alignment horizontal="center" vertical="center"/>
    </xf>
    <xf numFmtId="0" fontId="50" fillId="0" borderId="0" xfId="0" applyFont="1"/>
    <xf numFmtId="0" fontId="50" fillId="0" borderId="0" xfId="0" applyFont="1" applyAlignment="1">
      <alignment horizontal="center" vertical="center" wrapText="1"/>
    </xf>
    <xf numFmtId="0" fontId="50" fillId="0" borderId="0" xfId="0" applyFont="1" applyAlignment="1">
      <alignment wrapText="1"/>
    </xf>
    <xf numFmtId="0" fontId="53" fillId="0" borderId="0" xfId="0" applyFont="1" applyAlignment="1">
      <alignment wrapText="1"/>
    </xf>
    <xf numFmtId="0" fontId="50" fillId="0" borderId="0" xfId="0" applyFont="1" applyAlignment="1">
      <alignment vertical="center"/>
    </xf>
    <xf numFmtId="0" fontId="54" fillId="0" borderId="0" xfId="0" applyFont="1" applyAlignment="1">
      <alignment horizontal="left"/>
    </xf>
    <xf numFmtId="0" fontId="55" fillId="0" borderId="0" xfId="0" applyFont="1" applyAlignment="1">
      <alignment vertical="center"/>
    </xf>
    <xf numFmtId="0" fontId="54" fillId="0" borderId="0" xfId="0" applyFont="1" applyAlignment="1">
      <alignment vertical="center"/>
    </xf>
    <xf numFmtId="0" fontId="54" fillId="0" borderId="0" xfId="0" applyFont="1"/>
    <xf numFmtId="0" fontId="0" fillId="0" borderId="0" xfId="0"/>
    <xf numFmtId="0" fontId="40" fillId="3" borderId="43" xfId="111" applyFont="1" applyFill="1" applyBorder="1" applyAlignment="1">
      <alignment horizontal="center" vertical="center" wrapText="1"/>
    </xf>
    <xf numFmtId="0" fontId="38" fillId="5" borderId="43" xfId="111" applyFont="1" applyFill="1" applyBorder="1" applyAlignment="1">
      <alignment horizontal="center" vertical="justify"/>
    </xf>
    <xf numFmtId="0" fontId="40" fillId="5" borderId="43" xfId="111" applyFont="1" applyFill="1" applyBorder="1" applyAlignment="1">
      <alignment horizontal="center" vertical="justify"/>
    </xf>
    <xf numFmtId="0" fontId="50" fillId="0" borderId="0" xfId="0" applyFont="1" applyAlignment="1">
      <alignment horizontal="left" vertical="center"/>
    </xf>
    <xf numFmtId="0" fontId="0" fillId="0" borderId="0" xfId="0"/>
    <xf numFmtId="0" fontId="54" fillId="0" borderId="0" xfId="0" applyFont="1" applyAlignment="1">
      <alignment horizontal="left" vertical="center"/>
    </xf>
    <xf numFmtId="0" fontId="47" fillId="0" borderId="0" xfId="0" applyFont="1" applyAlignment="1">
      <alignment horizontal="left" vertical="center"/>
    </xf>
    <xf numFmtId="0" fontId="53" fillId="0" borderId="0" xfId="0" applyFont="1"/>
    <xf numFmtId="0" fontId="48" fillId="0" borderId="48" xfId="0" applyFont="1" applyBorder="1" applyAlignment="1">
      <alignment horizontal="center" vertical="center" wrapText="1"/>
    </xf>
    <xf numFmtId="0" fontId="49" fillId="0" borderId="50" xfId="0" applyFont="1" applyBorder="1"/>
    <xf numFmtId="0" fontId="48" fillId="0" borderId="48" xfId="0" applyFont="1" applyBorder="1" applyAlignment="1">
      <alignment vertical="center"/>
    </xf>
    <xf numFmtId="0" fontId="48" fillId="0" borderId="48" xfId="0" applyFont="1" applyBorder="1" applyAlignment="1">
      <alignment horizontal="center" vertical="center"/>
    </xf>
    <xf numFmtId="0" fontId="48" fillId="0" borderId="0" xfId="0" applyFont="1" applyAlignment="1">
      <alignment horizontal="left" vertical="center"/>
    </xf>
    <xf numFmtId="0" fontId="48" fillId="19" borderId="45" xfId="0" applyFont="1" applyFill="1" applyBorder="1" applyAlignment="1">
      <alignment vertical="center" wrapText="1"/>
    </xf>
    <xf numFmtId="0" fontId="49" fillId="0" borderId="46" xfId="0" applyFont="1" applyBorder="1"/>
    <xf numFmtId="0" fontId="49" fillId="0" borderId="47" xfId="0" applyFont="1" applyBorder="1"/>
    <xf numFmtId="0" fontId="48" fillId="0" borderId="45" xfId="0" applyFont="1" applyBorder="1" applyAlignment="1">
      <alignment horizontal="center" vertical="center" wrapText="1"/>
    </xf>
    <xf numFmtId="0" fontId="48" fillId="0" borderId="45" xfId="0" applyFont="1" applyBorder="1" applyAlignment="1">
      <alignment vertical="center" wrapText="1"/>
    </xf>
    <xf numFmtId="0" fontId="50" fillId="0" borderId="0" xfId="0" applyFont="1" applyAlignment="1">
      <alignment vertical="center" wrapText="1"/>
    </xf>
    <xf numFmtId="0" fontId="50" fillId="0" borderId="0" xfId="0" applyFont="1" applyAlignment="1">
      <alignment horizontal="left" vertical="center" wrapText="1"/>
    </xf>
    <xf numFmtId="0" fontId="14" fillId="2" borderId="19" xfId="111" applyFont="1" applyFill="1" applyBorder="1" applyAlignment="1">
      <alignment horizontal="center" vertical="center"/>
    </xf>
    <xf numFmtId="0" fontId="15" fillId="2" borderId="19" xfId="111" applyFont="1" applyFill="1" applyBorder="1" applyAlignment="1">
      <alignment horizontal="center" vertical="center" wrapText="1"/>
    </xf>
    <xf numFmtId="0" fontId="14" fillId="3" borderId="4" xfId="111" applyFont="1" applyFill="1" applyBorder="1" applyAlignment="1">
      <alignment horizontal="center" vertical="center"/>
    </xf>
    <xf numFmtId="0" fontId="14" fillId="3" borderId="6" xfId="111" applyFont="1" applyFill="1" applyBorder="1" applyAlignment="1">
      <alignment horizontal="center" vertical="center"/>
    </xf>
    <xf numFmtId="0" fontId="14" fillId="0" borderId="4" xfId="111" applyFont="1" applyFill="1" applyBorder="1" applyAlignment="1">
      <alignment horizontal="center" vertical="center"/>
    </xf>
    <xf numFmtId="0" fontId="14" fillId="0" borderId="5" xfId="111" applyFont="1" applyFill="1" applyBorder="1" applyAlignment="1">
      <alignment horizontal="center" vertical="center"/>
    </xf>
    <xf numFmtId="0" fontId="34" fillId="0" borderId="36" xfId="111" applyFont="1" applyFill="1" applyBorder="1" applyAlignment="1">
      <alignment horizontal="center" vertical="center" textRotation="90"/>
    </xf>
    <xf numFmtId="0" fontId="34" fillId="0" borderId="16" xfId="111" applyFont="1" applyFill="1" applyBorder="1" applyAlignment="1">
      <alignment horizontal="center" vertical="center" textRotation="90"/>
    </xf>
    <xf numFmtId="0" fontId="34" fillId="0" borderId="10" xfId="111" applyFont="1" applyFill="1" applyBorder="1" applyAlignment="1">
      <alignment horizontal="center" vertical="center" textRotation="90"/>
    </xf>
    <xf numFmtId="0" fontId="13" fillId="6" borderId="44" xfId="111" applyFont="1" applyFill="1" applyBorder="1" applyAlignment="1">
      <alignment vertical="center" wrapText="1"/>
    </xf>
    <xf numFmtId="0" fontId="13" fillId="6" borderId="10" xfId="111" applyFont="1" applyFill="1" applyBorder="1" applyAlignment="1">
      <alignment vertical="center" wrapText="1"/>
    </xf>
    <xf numFmtId="0" fontId="6" fillId="0" borderId="0" xfId="111" applyFont="1" applyFill="1" applyBorder="1" applyAlignment="1">
      <alignment vertical="center" wrapText="1"/>
    </xf>
    <xf numFmtId="0" fontId="15" fillId="0" borderId="18" xfId="111" applyFont="1" applyFill="1" applyBorder="1" applyAlignment="1">
      <alignment horizontal="center" vertical="center"/>
    </xf>
    <xf numFmtId="0" fontId="15" fillId="0" borderId="16" xfId="111" applyFont="1" applyFill="1" applyBorder="1" applyAlignment="1">
      <alignment horizontal="center" vertical="center"/>
    </xf>
    <xf numFmtId="0" fontId="15" fillId="0" borderId="10" xfId="111" applyFont="1" applyFill="1" applyBorder="1" applyAlignment="1">
      <alignment horizontal="center" vertical="center"/>
    </xf>
    <xf numFmtId="0" fontId="2" fillId="0" borderId="0" xfId="111" applyFont="1" applyFill="1" applyAlignment="1">
      <alignment vertical="center"/>
    </xf>
    <xf numFmtId="0" fontId="6" fillId="0" borderId="0" xfId="111" applyFont="1" applyFill="1" applyAlignment="1">
      <alignment vertical="center"/>
    </xf>
    <xf numFmtId="0" fontId="17" fillId="0" borderId="8" xfId="0" applyFont="1" applyFill="1" applyBorder="1" applyAlignment="1">
      <alignment horizontal="center" vertical="center" wrapText="1"/>
    </xf>
    <xf numFmtId="0" fontId="9" fillId="0" borderId="1" xfId="0" applyFont="1" applyBorder="1" applyAlignment="1">
      <alignment horizontal="center" vertical="center"/>
    </xf>
    <xf numFmtId="0" fontId="9" fillId="0" borderId="3" xfId="0" applyFont="1" applyBorder="1"/>
    <xf numFmtId="0" fontId="9" fillId="0" borderId="2" xfId="0" applyFont="1" applyBorder="1"/>
    <xf numFmtId="0" fontId="2" fillId="0" borderId="17" xfId="0" applyFont="1" applyFill="1" applyBorder="1" applyAlignment="1">
      <alignment horizontal="left" vertical="center" wrapText="1"/>
    </xf>
    <xf numFmtId="0" fontId="2" fillId="0" borderId="17" xfId="0" applyFont="1" applyFill="1" applyBorder="1" applyAlignment="1">
      <alignment horizontal="left" vertical="center"/>
    </xf>
    <xf numFmtId="168" fontId="0" fillId="0" borderId="17" xfId="1" applyNumberFormat="1" applyFont="1" applyFill="1" applyBorder="1" applyAlignment="1">
      <alignment vertical="center"/>
    </xf>
    <xf numFmtId="0" fontId="2" fillId="0" borderId="3" xfId="0" applyFont="1" applyBorder="1" applyAlignment="1">
      <alignment vertical="center" wrapText="1"/>
    </xf>
    <xf numFmtId="0" fontId="2" fillId="0" borderId="2" xfId="0" applyFont="1" applyBorder="1" applyAlignment="1">
      <alignment vertical="center"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15" xfId="0" applyFont="1" applyBorder="1" applyAlignment="1">
      <alignment horizontal="left" vertical="center"/>
    </xf>
    <xf numFmtId="0" fontId="2" fillId="0" borderId="8" xfId="0" applyFont="1" applyBorder="1" applyAlignment="1">
      <alignment horizontal="left" vertical="center"/>
    </xf>
    <xf numFmtId="0" fontId="2" fillId="0" borderId="12" xfId="0" applyFont="1" applyBorder="1" applyAlignment="1">
      <alignment horizontal="left" vertical="center"/>
    </xf>
    <xf numFmtId="0" fontId="2" fillId="0" borderId="11" xfId="0" applyFont="1" applyBorder="1" applyAlignment="1">
      <alignment horizontal="left" vertical="center"/>
    </xf>
    <xf numFmtId="9" fontId="0" fillId="0" borderId="23" xfId="96" applyFont="1" applyBorder="1" applyAlignment="1">
      <alignment vertical="center"/>
    </xf>
    <xf numFmtId="9" fontId="0" fillId="0" borderId="16" xfId="96" applyFont="1" applyBorder="1" applyAlignment="1">
      <alignment vertical="center"/>
    </xf>
    <xf numFmtId="9" fontId="0" fillId="0" borderId="10" xfId="96" applyFont="1" applyBorder="1" applyAlignment="1">
      <alignment vertical="center"/>
    </xf>
    <xf numFmtId="0" fontId="31" fillId="0" borderId="37" xfId="0" applyFont="1" applyBorder="1" applyAlignment="1">
      <alignment horizontal="center" vertical="center"/>
    </xf>
    <xf numFmtId="181" fontId="14" fillId="3" borderId="21" xfId="111" applyNumberFormat="1" applyFont="1" applyFill="1" applyBorder="1" applyAlignment="1">
      <alignment horizontal="center" vertical="center" wrapText="1"/>
    </xf>
    <xf numFmtId="181" fontId="37" fillId="0" borderId="25" xfId="0" applyNumberFormat="1" applyFont="1" applyBorder="1" applyAlignment="1">
      <alignment horizontal="center" vertical="center" wrapText="1"/>
    </xf>
    <xf numFmtId="181" fontId="37" fillId="0" borderId="22" xfId="0" applyNumberFormat="1" applyFont="1" applyBorder="1" applyAlignment="1">
      <alignment horizontal="center" vertical="center" wrapText="1"/>
    </xf>
    <xf numFmtId="0" fontId="15" fillId="0" borderId="24" xfId="111" applyFont="1" applyFill="1" applyBorder="1" applyAlignment="1">
      <alignment horizontal="center" vertical="center" wrapText="1"/>
    </xf>
    <xf numFmtId="0" fontId="15" fillId="0" borderId="12" xfId="111" applyFont="1" applyFill="1" applyBorder="1" applyAlignment="1">
      <alignment horizontal="center" vertical="center" wrapText="1"/>
    </xf>
    <xf numFmtId="0" fontId="15" fillId="2" borderId="21" xfId="111"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13" fillId="2" borderId="21" xfId="111" applyFont="1" applyFill="1" applyBorder="1" applyAlignment="1">
      <alignment horizontal="center" vertical="justify" wrapText="1"/>
    </xf>
    <xf numFmtId="0" fontId="5" fillId="2" borderId="25" xfId="0" applyFont="1" applyFill="1" applyBorder="1" applyAlignment="1">
      <alignment vertical="justify" wrapText="1"/>
    </xf>
    <xf numFmtId="0" fontId="5" fillId="2" borderId="22" xfId="0" applyFont="1" applyFill="1" applyBorder="1" applyAlignment="1">
      <alignment vertical="justify" wrapText="1"/>
    </xf>
    <xf numFmtId="181" fontId="14" fillId="20" borderId="21" xfId="111" applyNumberFormat="1" applyFont="1" applyFill="1" applyBorder="1" applyAlignment="1">
      <alignment horizontal="center" vertical="center" wrapText="1"/>
    </xf>
    <xf numFmtId="181" fontId="37" fillId="20" borderId="25" xfId="0" applyNumberFormat="1" applyFont="1" applyFill="1" applyBorder="1" applyAlignment="1">
      <alignment horizontal="center" vertical="center" wrapText="1"/>
    </xf>
    <xf numFmtId="181" fontId="37" fillId="20" borderId="22" xfId="0" applyNumberFormat="1" applyFont="1" applyFill="1" applyBorder="1" applyAlignment="1">
      <alignment horizontal="center" vertical="center" wrapText="1"/>
    </xf>
    <xf numFmtId="0" fontId="36" fillId="4" borderId="36" xfId="0" applyFont="1" applyFill="1" applyBorder="1" applyAlignment="1">
      <alignment horizontal="center" vertical="center" wrapText="1"/>
    </xf>
    <xf numFmtId="0" fontId="36" fillId="4" borderId="16" xfId="0" applyFont="1" applyFill="1" applyBorder="1" applyAlignment="1">
      <alignment horizontal="center" vertical="center" wrapText="1"/>
    </xf>
    <xf numFmtId="0" fontId="36" fillId="4" borderId="10" xfId="0" applyFont="1" applyFill="1" applyBorder="1" applyAlignment="1">
      <alignment horizontal="center" vertical="center" wrapText="1"/>
    </xf>
    <xf numFmtId="0" fontId="14" fillId="0" borderId="36" xfId="111" applyFont="1" applyFill="1" applyBorder="1" applyAlignment="1">
      <alignment horizontal="center" vertical="center" wrapText="1"/>
    </xf>
    <xf numFmtId="0" fontId="14" fillId="0" borderId="16" xfId="111" applyFont="1" applyFill="1" applyBorder="1" applyAlignment="1">
      <alignment horizontal="center" vertical="center" wrapText="1"/>
    </xf>
    <xf numFmtId="0" fontId="14" fillId="0" borderId="10" xfId="111" applyFont="1" applyFill="1" applyBorder="1" applyAlignment="1">
      <alignment horizontal="center" vertical="center" wrapText="1"/>
    </xf>
    <xf numFmtId="0" fontId="5" fillId="2" borderId="25" xfId="0" applyFont="1" applyFill="1" applyBorder="1" applyAlignment="1">
      <alignment horizontal="center" vertical="justify" wrapText="1"/>
    </xf>
    <xf numFmtId="0" fontId="5" fillId="2" borderId="22" xfId="0" applyFont="1" applyFill="1" applyBorder="1" applyAlignment="1">
      <alignment horizontal="center" vertical="justify" wrapText="1"/>
    </xf>
    <xf numFmtId="0" fontId="35" fillId="0" borderId="36" xfId="0" applyFont="1" applyBorder="1" applyAlignment="1">
      <alignment horizontal="center" vertical="center" textRotation="90" wrapText="1"/>
    </xf>
    <xf numFmtId="0" fontId="35" fillId="0" borderId="16" xfId="0" applyFont="1" applyBorder="1" applyAlignment="1">
      <alignment horizontal="center" vertical="center" textRotation="90" wrapText="1"/>
    </xf>
    <xf numFmtId="0" fontId="35" fillId="0" borderId="10" xfId="0" applyFont="1" applyBorder="1" applyAlignment="1">
      <alignment horizontal="center" vertical="center" textRotation="90" wrapText="1"/>
    </xf>
    <xf numFmtId="0" fontId="6" fillId="0" borderId="0" xfId="111" applyFont="1" applyFill="1" applyBorder="1" applyAlignment="1">
      <alignment wrapText="1"/>
    </xf>
    <xf numFmtId="0" fontId="13" fillId="0" borderId="23" xfId="111" applyFont="1" applyFill="1" applyBorder="1" applyAlignment="1">
      <alignment horizontal="center" vertical="center"/>
    </xf>
    <xf numFmtId="0" fontId="13" fillId="0" borderId="10" xfId="111" applyFont="1" applyFill="1" applyBorder="1" applyAlignment="1">
      <alignment horizontal="center" vertical="center"/>
    </xf>
    <xf numFmtId="0" fontId="15" fillId="0" borderId="7" xfId="111" applyFont="1" applyFill="1" applyBorder="1" applyAlignment="1">
      <alignment horizontal="center" vertical="center"/>
    </xf>
    <xf numFmtId="0" fontId="15" fillId="0" borderId="9" xfId="111" applyFont="1" applyFill="1" applyBorder="1" applyAlignment="1">
      <alignment horizontal="center" vertical="center"/>
    </xf>
    <xf numFmtId="0" fontId="13" fillId="4" borderId="44" xfId="111" applyFont="1" applyFill="1" applyBorder="1" applyAlignment="1">
      <alignment horizontal="left" vertical="center" wrapText="1"/>
    </xf>
    <xf numFmtId="0" fontId="13" fillId="4" borderId="10" xfId="111" applyFont="1" applyFill="1" applyBorder="1" applyAlignment="1">
      <alignment horizontal="left" vertical="center" wrapText="1"/>
    </xf>
    <xf numFmtId="0" fontId="7" fillId="0" borderId="2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20"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10" xfId="0" applyFont="1" applyFill="1" applyBorder="1" applyAlignment="1">
      <alignment horizontal="center" vertical="center"/>
    </xf>
    <xf numFmtId="10" fontId="21" fillId="0" borderId="28" xfId="110" applyNumberFormat="1" applyFont="1" applyBorder="1" applyAlignment="1">
      <alignment horizontal="center" vertical="center"/>
    </xf>
    <xf numFmtId="10" fontId="21" fillId="0" borderId="29" xfId="110" applyNumberFormat="1" applyFont="1" applyBorder="1" applyAlignment="1">
      <alignment horizontal="center" vertical="center"/>
    </xf>
    <xf numFmtId="10" fontId="21" fillId="0" borderId="30" xfId="110" applyNumberFormat="1" applyFont="1" applyBorder="1" applyAlignment="1">
      <alignment horizontal="center" vertical="center"/>
    </xf>
    <xf numFmtId="17" fontId="7" fillId="0" borderId="20" xfId="0" applyNumberFormat="1" applyFont="1" applyFill="1" applyBorder="1" applyAlignment="1">
      <alignment horizontal="center" vertical="center"/>
    </xf>
    <xf numFmtId="17" fontId="7" fillId="0" borderId="39" xfId="0" applyNumberFormat="1" applyFont="1" applyFill="1" applyBorder="1" applyAlignment="1">
      <alignment horizontal="center" vertical="center"/>
    </xf>
    <xf numFmtId="0" fontId="7" fillId="0" borderId="20" xfId="0" applyFont="1" applyFill="1" applyBorder="1" applyAlignment="1">
      <alignment horizontal="center" vertical="center" wrapText="1"/>
    </xf>
    <xf numFmtId="0" fontId="7" fillId="0" borderId="39" xfId="0" applyFont="1" applyFill="1" applyBorder="1" applyAlignment="1">
      <alignment horizontal="center" vertical="center" wrapText="1"/>
    </xf>
    <xf numFmtId="0" fontId="7" fillId="0" borderId="39" xfId="0" applyFont="1" applyFill="1" applyBorder="1" applyAlignment="1">
      <alignment horizontal="center" vertical="center"/>
    </xf>
    <xf numFmtId="0" fontId="7" fillId="0" borderId="42" xfId="0" applyFont="1" applyFill="1" applyBorder="1" applyAlignment="1">
      <alignment horizontal="center" vertical="center" wrapText="1"/>
    </xf>
    <xf numFmtId="0" fontId="57" fillId="0" borderId="45" xfId="0" applyFont="1" applyBorder="1" applyAlignment="1">
      <alignment horizontal="center" vertical="center"/>
    </xf>
    <xf numFmtId="0" fontId="57" fillId="0" borderId="0" xfId="0" applyFont="1" applyAlignment="1">
      <alignment vertical="center"/>
    </xf>
    <xf numFmtId="0" fontId="58" fillId="0" borderId="0" xfId="0" applyFont="1" applyAlignment="1">
      <alignment vertical="center"/>
    </xf>
    <xf numFmtId="0" fontId="48" fillId="0" borderId="45" xfId="0" applyFont="1" applyBorder="1" applyAlignment="1">
      <alignment vertical="center"/>
    </xf>
    <xf numFmtId="0" fontId="48" fillId="0" borderId="46" xfId="0" applyFont="1" applyBorder="1" applyAlignment="1">
      <alignment vertical="center"/>
    </xf>
    <xf numFmtId="0" fontId="48" fillId="0" borderId="47" xfId="0" applyFont="1" applyBorder="1" applyAlignment="1">
      <alignment vertical="center"/>
    </xf>
    <xf numFmtId="0" fontId="48" fillId="0" borderId="0" xfId="0" applyFont="1" applyAlignment="1">
      <alignment vertical="center"/>
    </xf>
    <xf numFmtId="0" fontId="59" fillId="0" borderId="45" xfId="0" applyFont="1" applyBorder="1" applyAlignment="1">
      <alignment horizontal="center" vertical="center" wrapText="1"/>
    </xf>
    <xf numFmtId="0" fontId="60" fillId="0" borderId="0" xfId="0" applyFont="1" applyAlignment="1">
      <alignment vertical="center" wrapText="1"/>
    </xf>
    <xf numFmtId="0" fontId="61" fillId="0" borderId="48" xfId="0" applyFont="1" applyBorder="1" applyAlignment="1">
      <alignment horizontal="center" vertical="center"/>
    </xf>
    <xf numFmtId="0" fontId="61" fillId="0" borderId="45" xfId="0" applyFont="1" applyBorder="1" applyAlignment="1">
      <alignment horizontal="center" vertical="center"/>
    </xf>
    <xf numFmtId="0" fontId="61" fillId="0" borderId="0" xfId="0" applyFont="1" applyAlignment="1">
      <alignment horizontal="center" vertical="center"/>
    </xf>
    <xf numFmtId="0" fontId="58" fillId="0" borderId="0" xfId="0" applyFont="1"/>
    <xf numFmtId="0" fontId="49" fillId="0" borderId="51" xfId="0" applyFont="1" applyBorder="1"/>
    <xf numFmtId="0" fontId="62" fillId="0" borderId="45" xfId="0" applyFont="1" applyBorder="1" applyAlignment="1">
      <alignment horizontal="center" vertical="center" wrapText="1"/>
    </xf>
    <xf numFmtId="0" fontId="62" fillId="0" borderId="0" xfId="0" applyFont="1" applyAlignment="1">
      <alignment horizontal="center" vertical="center" wrapText="1"/>
    </xf>
    <xf numFmtId="0" fontId="61" fillId="0" borderId="49" xfId="0" applyFont="1" applyBorder="1" applyAlignment="1">
      <alignment horizontal="center" vertical="center"/>
    </xf>
    <xf numFmtId="0" fontId="61" fillId="0" borderId="0" xfId="0" applyFont="1" applyAlignment="1">
      <alignment horizontal="center" vertical="center"/>
    </xf>
    <xf numFmtId="0" fontId="61" fillId="0" borderId="0" xfId="0" applyFont="1" applyAlignment="1">
      <alignment horizontal="center" vertical="center" wrapText="1"/>
    </xf>
    <xf numFmtId="0" fontId="62" fillId="21" borderId="45" xfId="0" applyFont="1" applyFill="1" applyBorder="1" applyAlignment="1">
      <alignment horizontal="center" vertical="center" wrapText="1"/>
    </xf>
    <xf numFmtId="0" fontId="62" fillId="21" borderId="0" xfId="0" applyFont="1" applyFill="1" applyAlignment="1">
      <alignment vertical="center" wrapText="1"/>
    </xf>
    <xf numFmtId="0" fontId="63" fillId="22" borderId="49" xfId="0" applyFont="1" applyFill="1" applyBorder="1" applyAlignment="1">
      <alignment vertical="center"/>
    </xf>
    <xf numFmtId="0" fontId="63" fillId="23" borderId="49" xfId="0" applyFont="1" applyFill="1" applyBorder="1" applyAlignment="1">
      <alignment vertical="center" wrapText="1"/>
    </xf>
    <xf numFmtId="0" fontId="63" fillId="23" borderId="49" xfId="0" applyFont="1" applyFill="1" applyBorder="1" applyAlignment="1">
      <alignment vertical="center"/>
    </xf>
    <xf numFmtId="0" fontId="63" fillId="0" borderId="0" xfId="0" applyFont="1" applyAlignment="1">
      <alignment vertical="center"/>
    </xf>
    <xf numFmtId="0" fontId="63" fillId="0" borderId="0" xfId="0" applyFont="1" applyAlignment="1">
      <alignment vertical="center" wrapText="1"/>
    </xf>
    <xf numFmtId="0" fontId="63" fillId="0" borderId="49" xfId="0" applyFont="1" applyBorder="1" applyAlignment="1">
      <alignment vertical="center" wrapText="1"/>
    </xf>
    <xf numFmtId="0" fontId="63" fillId="0" borderId="49" xfId="0" applyFont="1" applyBorder="1" applyAlignment="1">
      <alignment vertical="center"/>
    </xf>
    <xf numFmtId="0" fontId="63" fillId="22" borderId="49" xfId="0" applyFont="1" applyFill="1" applyBorder="1" applyAlignment="1">
      <alignment vertical="center" wrapText="1"/>
    </xf>
    <xf numFmtId="0" fontId="63" fillId="0" borderId="49" xfId="0" applyFont="1" applyBorder="1" applyAlignment="1">
      <alignment horizontal="center" vertical="center" wrapText="1"/>
    </xf>
    <xf numFmtId="0" fontId="63" fillId="0" borderId="0" xfId="0" applyFont="1" applyAlignment="1">
      <alignment horizontal="left" vertical="center" wrapText="1"/>
    </xf>
    <xf numFmtId="0" fontId="61" fillId="23" borderId="49" xfId="0" applyFont="1" applyFill="1" applyBorder="1" applyAlignment="1">
      <alignment horizontal="center" vertical="center"/>
    </xf>
    <xf numFmtId="0" fontId="63" fillId="23" borderId="49" xfId="0" applyFont="1" applyFill="1" applyBorder="1" applyAlignment="1">
      <alignment horizontal="center" vertical="center" wrapText="1"/>
    </xf>
    <xf numFmtId="0" fontId="63" fillId="23" borderId="49" xfId="0" applyFont="1" applyFill="1" applyBorder="1" applyAlignment="1">
      <alignment horizontal="center" vertical="center"/>
    </xf>
    <xf numFmtId="0" fontId="61" fillId="3" borderId="45" xfId="0" applyFont="1" applyFill="1" applyBorder="1" applyAlignment="1">
      <alignment horizontal="center" vertical="center" wrapText="1"/>
    </xf>
    <xf numFmtId="0" fontId="49" fillId="3" borderId="47" xfId="0" applyFont="1" applyFill="1" applyBorder="1"/>
    <xf numFmtId="0" fontId="61" fillId="0" borderId="0" xfId="0" applyFont="1" applyAlignment="1">
      <alignment horizontal="center" vertical="center" wrapText="1"/>
    </xf>
    <xf numFmtId="0" fontId="64" fillId="0" borderId="0" xfId="0" applyFont="1" applyAlignment="1">
      <alignment horizontal="center" vertical="center"/>
    </xf>
    <xf numFmtId="0" fontId="63" fillId="0" borderId="0" xfId="0" applyFont="1" applyAlignment="1">
      <alignment horizontal="center" vertical="center"/>
    </xf>
    <xf numFmtId="0" fontId="63" fillId="0" borderId="0" xfId="0" applyFont="1" applyAlignment="1">
      <alignment horizontal="left" vertical="center"/>
    </xf>
    <xf numFmtId="0" fontId="63" fillId="23" borderId="0" xfId="0" applyFont="1" applyFill="1" applyAlignment="1">
      <alignment horizontal="left" vertical="center"/>
    </xf>
    <xf numFmtId="0" fontId="61" fillId="0" borderId="0" xfId="0" applyFont="1" applyAlignment="1">
      <alignment horizontal="left" vertical="center"/>
    </xf>
    <xf numFmtId="0" fontId="61" fillId="0" borderId="0" xfId="0" applyFont="1" applyAlignment="1">
      <alignment horizontal="left" vertical="top"/>
    </xf>
    <xf numFmtId="0" fontId="61" fillId="0" borderId="0" xfId="0" applyFont="1" applyAlignment="1">
      <alignment horizontal="center" vertical="top"/>
    </xf>
    <xf numFmtId="0" fontId="57" fillId="0" borderId="0" xfId="0" applyFont="1" applyAlignment="1">
      <alignment horizontal="left" vertical="center"/>
    </xf>
    <xf numFmtId="0" fontId="57" fillId="0" borderId="0" xfId="0" applyFont="1"/>
    <xf numFmtId="0" fontId="57" fillId="0" borderId="0" xfId="0" applyFont="1" applyAlignment="1">
      <alignment horizontal="center"/>
    </xf>
    <xf numFmtId="0" fontId="65" fillId="0" borderId="0" xfId="0" applyFont="1" applyAlignment="1">
      <alignment vertical="center"/>
    </xf>
    <xf numFmtId="0" fontId="66" fillId="0" borderId="0" xfId="0" applyFont="1" applyAlignment="1">
      <alignment horizontal="center" vertical="center"/>
    </xf>
    <xf numFmtId="0" fontId="67" fillId="0" borderId="0" xfId="0" applyFont="1"/>
    <xf numFmtId="0" fontId="66" fillId="0" borderId="0" xfId="0" applyFont="1"/>
    <xf numFmtId="0" fontId="66" fillId="0" borderId="0" xfId="0" applyFont="1" applyAlignment="1">
      <alignment horizontal="center"/>
    </xf>
    <xf numFmtId="0" fontId="58" fillId="0" borderId="0" xfId="0" applyFont="1" applyAlignment="1">
      <alignment horizontal="center" vertical="center"/>
    </xf>
    <xf numFmtId="0" fontId="64" fillId="0" borderId="0" xfId="0" applyFont="1" applyAlignment="1">
      <alignment horizontal="left" vertical="top"/>
    </xf>
    <xf numFmtId="0" fontId="64" fillId="0" borderId="0" xfId="0" applyFont="1" applyAlignment="1">
      <alignment horizontal="center" vertical="top"/>
    </xf>
    <xf numFmtId="0" fontId="68" fillId="0" borderId="0" xfId="0" applyFont="1"/>
    <xf numFmtId="0" fontId="68" fillId="0" borderId="0" xfId="0" applyFont="1" applyAlignment="1">
      <alignment horizontal="center"/>
    </xf>
    <xf numFmtId="0" fontId="58" fillId="0" borderId="0" xfId="0" applyFont="1" applyAlignment="1">
      <alignment horizontal="left" vertical="center"/>
    </xf>
    <xf numFmtId="0" fontId="6" fillId="0" borderId="0" xfId="114" applyFont="1" applyAlignment="1">
      <alignment vertical="center"/>
    </xf>
    <xf numFmtId="0" fontId="36" fillId="0" borderId="43" xfId="0" applyFont="1" applyBorder="1" applyAlignment="1">
      <alignment horizontal="center" vertical="top" wrapText="1"/>
    </xf>
    <xf numFmtId="0" fontId="13" fillId="0" borderId="0" xfId="114" applyFont="1" applyAlignment="1">
      <alignment vertical="center"/>
    </xf>
    <xf numFmtId="0" fontId="69" fillId="0" borderId="43" xfId="114" applyFont="1" applyBorder="1" applyAlignment="1">
      <alignment horizontal="center" vertical="center"/>
    </xf>
    <xf numFmtId="0" fontId="69" fillId="0" borderId="43" xfId="114" applyFont="1" applyBorder="1" applyAlignment="1">
      <alignment horizontal="left" vertical="center" wrapText="1"/>
    </xf>
    <xf numFmtId="0" fontId="15" fillId="0" borderId="44" xfId="114" applyFont="1" applyBorder="1" applyAlignment="1">
      <alignment horizontal="center" vertical="center"/>
    </xf>
    <xf numFmtId="0" fontId="14" fillId="0" borderId="44" xfId="114" applyFont="1" applyBorder="1" applyAlignment="1">
      <alignment horizontal="center" vertical="center"/>
    </xf>
    <xf numFmtId="0" fontId="14" fillId="0" borderId="43" xfId="114" applyFont="1" applyBorder="1" applyAlignment="1">
      <alignment horizontal="center" vertical="center"/>
    </xf>
    <xf numFmtId="0" fontId="13" fillId="0" borderId="0" xfId="114" applyFont="1"/>
    <xf numFmtId="0" fontId="15" fillId="0" borderId="16" xfId="114" applyFont="1" applyBorder="1" applyAlignment="1">
      <alignment horizontal="center" vertical="center"/>
    </xf>
    <xf numFmtId="0" fontId="14" fillId="0" borderId="10" xfId="114" applyFont="1" applyBorder="1" applyAlignment="1">
      <alignment horizontal="center" vertical="center"/>
    </xf>
    <xf numFmtId="0" fontId="70" fillId="0" borderId="40" xfId="114" applyFont="1" applyBorder="1" applyAlignment="1">
      <alignment horizontal="center" vertical="center" wrapText="1"/>
    </xf>
    <xf numFmtId="0" fontId="70" fillId="0" borderId="41" xfId="114" applyFont="1" applyBorder="1" applyAlignment="1">
      <alignment horizontal="center" vertical="center" wrapText="1"/>
    </xf>
    <xf numFmtId="0" fontId="15" fillId="0" borderId="10" xfId="114" applyFont="1" applyBorder="1" applyAlignment="1">
      <alignment horizontal="center" vertical="center"/>
    </xf>
    <xf numFmtId="0" fontId="14" fillId="0" borderId="43" xfId="114" applyFont="1" applyBorder="1" applyAlignment="1">
      <alignment horizontal="center" vertical="center"/>
    </xf>
    <xf numFmtId="0" fontId="14" fillId="0" borderId="43" xfId="114" applyFont="1" applyBorder="1" applyAlignment="1">
      <alignment horizontal="center" vertical="center" wrapText="1"/>
    </xf>
    <xf numFmtId="0" fontId="15" fillId="0" borderId="44" xfId="114" applyFont="1" applyBorder="1" applyAlignment="1">
      <alignment horizontal="center" vertical="center"/>
    </xf>
    <xf numFmtId="0" fontId="70" fillId="24" borderId="43" xfId="114" applyFont="1" applyFill="1" applyBorder="1" applyAlignment="1">
      <alignment horizontal="center" vertical="center" wrapText="1"/>
    </xf>
    <xf numFmtId="0" fontId="71" fillId="0" borderId="43" xfId="114" applyFont="1" applyBorder="1" applyAlignment="1">
      <alignment horizontal="center" vertical="center"/>
    </xf>
    <xf numFmtId="0" fontId="72" fillId="25" borderId="10" xfId="114" applyFont="1" applyFill="1" applyBorder="1" applyAlignment="1">
      <alignment horizontal="justify" vertical="center"/>
    </xf>
    <xf numFmtId="0" fontId="23" fillId="0" borderId="10" xfId="114" applyFont="1" applyBorder="1" applyAlignment="1">
      <alignment horizontal="center" vertical="center"/>
    </xf>
    <xf numFmtId="183" fontId="12" fillId="25" borderId="10" xfId="114" applyNumberFormat="1" applyFont="1" applyFill="1" applyBorder="1" applyAlignment="1">
      <alignment horizontal="center" vertical="center"/>
    </xf>
    <xf numFmtId="0" fontId="12" fillId="25" borderId="10" xfId="114" applyFont="1" applyFill="1" applyBorder="1" applyAlignment="1">
      <alignment horizontal="center" vertical="center"/>
    </xf>
    <xf numFmtId="0" fontId="71" fillId="0" borderId="10" xfId="114" applyFont="1" applyBorder="1" applyAlignment="1">
      <alignment horizontal="center" vertical="center"/>
    </xf>
    <xf numFmtId="0" fontId="72" fillId="25" borderId="43" xfId="114" applyFont="1" applyFill="1" applyBorder="1" applyAlignment="1">
      <alignment horizontal="justify" vertical="center"/>
    </xf>
    <xf numFmtId="0" fontId="23" fillId="25" borderId="10" xfId="114" applyFont="1" applyFill="1" applyBorder="1" applyAlignment="1">
      <alignment horizontal="center" vertical="center"/>
    </xf>
    <xf numFmtId="0" fontId="12" fillId="25" borderId="43" xfId="114" applyFont="1" applyFill="1" applyBorder="1" applyAlignment="1">
      <alignment horizontal="center" vertical="center"/>
    </xf>
    <xf numFmtId="0" fontId="12" fillId="0" borderId="43" xfId="114" applyFont="1" applyBorder="1" applyAlignment="1">
      <alignment horizontal="center" vertical="center"/>
    </xf>
    <xf numFmtId="0" fontId="71" fillId="26" borderId="43" xfId="114" applyFont="1" applyFill="1" applyBorder="1" applyAlignment="1">
      <alignment horizontal="center" vertical="center"/>
    </xf>
    <xf numFmtId="0" fontId="14" fillId="3" borderId="43" xfId="114" applyFont="1" applyFill="1" applyBorder="1" applyAlignment="1">
      <alignment horizontal="center" vertical="center"/>
    </xf>
    <xf numFmtId="0" fontId="14" fillId="0" borderId="0" xfId="114" applyFont="1" applyAlignment="1">
      <alignment horizontal="center" vertical="center"/>
    </xf>
    <xf numFmtId="0" fontId="13" fillId="0" borderId="0" xfId="114" applyFont="1" applyAlignment="1">
      <alignment horizontal="center" vertical="center"/>
    </xf>
    <xf numFmtId="0" fontId="14" fillId="0" borderId="0" xfId="114" applyFont="1"/>
    <xf numFmtId="0" fontId="16" fillId="0" borderId="0" xfId="114" applyFont="1"/>
    <xf numFmtId="0" fontId="13" fillId="0" borderId="0" xfId="114" applyFont="1" applyAlignment="1">
      <alignment horizontal="justify" vertical="justify"/>
    </xf>
    <xf numFmtId="0" fontId="15" fillId="0" borderId="0" xfId="114" applyFont="1"/>
    <xf numFmtId="0" fontId="15" fillId="0" borderId="0" xfId="114" applyFont="1" applyAlignment="1">
      <alignment horizontal="center" vertical="justify"/>
    </xf>
    <xf numFmtId="0" fontId="16" fillId="0" borderId="0" xfId="114" applyFont="1" applyAlignment="1">
      <alignment horizontal="center"/>
    </xf>
    <xf numFmtId="0" fontId="16" fillId="0" borderId="0" xfId="114" applyFont="1" applyAlignment="1">
      <alignment horizontal="left"/>
    </xf>
    <xf numFmtId="0" fontId="14" fillId="0" borderId="0" xfId="114" applyFont="1" applyAlignment="1">
      <alignment horizontal="justify" vertical="justify"/>
    </xf>
    <xf numFmtId="0" fontId="14" fillId="0" borderId="0" xfId="114" applyFont="1" applyAlignment="1">
      <alignment horizontal="center" vertical="justify"/>
    </xf>
    <xf numFmtId="0" fontId="14" fillId="0" borderId="0" xfId="114" applyFont="1" applyAlignment="1">
      <alignment horizontal="left" vertical="top"/>
    </xf>
    <xf numFmtId="0" fontId="14" fillId="0" borderId="0" xfId="114" applyFont="1" applyAlignment="1">
      <alignment horizontal="center" vertical="top"/>
    </xf>
    <xf numFmtId="0" fontId="12" fillId="0" borderId="0" xfId="114" applyFont="1"/>
    <xf numFmtId="0" fontId="12" fillId="0" borderId="0" xfId="114" applyFont="1" applyAlignment="1">
      <alignment horizontal="center"/>
    </xf>
    <xf numFmtId="0" fontId="13" fillId="0" borderId="0" xfId="114" applyFont="1" applyAlignment="1">
      <alignment horizontal="center" vertical="justify"/>
    </xf>
  </cellXfs>
  <cellStyles count="127">
    <cellStyle name="Hipervínculo" xfId="2" builtinId="8" hidden="1"/>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3" builtinId="8" hidden="1"/>
    <cellStyle name="Hipervínculo" xfId="98" builtinId="8" hidden="1"/>
    <cellStyle name="Hipervínculo" xfId="100" builtinId="8" hidden="1"/>
    <cellStyle name="Hipervínculo" xfId="102" builtinId="8" hidden="1"/>
    <cellStyle name="Hipervínculo" xfId="104" builtinId="8" hidden="1"/>
    <cellStyle name="Hipervínculo visitado" xfId="3" builtinId="9"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4"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Millares" xfId="1" builtinId="3"/>
    <cellStyle name="Millares [0]" xfId="126" builtinId="6"/>
    <cellStyle name="Millares [0] 2" xfId="116" xr:uid="{00000000-0005-0000-0000-000066000000}"/>
    <cellStyle name="Millares 2" xfId="112" xr:uid="{00000000-0005-0000-0000-000067000000}"/>
    <cellStyle name="Millares 2 2" xfId="120" xr:uid="{00000000-0005-0000-0000-000068000000}"/>
    <cellStyle name="Millares 2 2 4" xfId="122" xr:uid="{00000000-0005-0000-0000-000069000000}"/>
    <cellStyle name="Millares 3" xfId="121" xr:uid="{00000000-0005-0000-0000-00006A000000}"/>
    <cellStyle name="Moneda" xfId="95" builtinId="4"/>
    <cellStyle name="Moneda [0] 2" xfId="92" xr:uid="{00000000-0005-0000-0000-00006C000000}"/>
    <cellStyle name="Moneda [0] 3" xfId="123" xr:uid="{00000000-0005-0000-0000-00006D000000}"/>
    <cellStyle name="Moneda 10 2" xfId="124" xr:uid="{00000000-0005-0000-0000-00006E000000}"/>
    <cellStyle name="Moneda 2" xfId="107" xr:uid="{00000000-0005-0000-0000-00006F000000}"/>
    <cellStyle name="Normal" xfId="0" builtinId="0"/>
    <cellStyle name="Normal 10" xfId="111" xr:uid="{00000000-0005-0000-0000-000071000000}"/>
    <cellStyle name="Normal 14" xfId="109" xr:uid="{00000000-0005-0000-0000-000072000000}"/>
    <cellStyle name="Normal 15" xfId="119" xr:uid="{00000000-0005-0000-0000-000073000000}"/>
    <cellStyle name="Normal 16" xfId="125" xr:uid="{00000000-0005-0000-0000-000074000000}"/>
    <cellStyle name="Normal 2" xfId="97" xr:uid="{00000000-0005-0000-0000-000075000000}"/>
    <cellStyle name="Normal 3" xfId="108" xr:uid="{00000000-0005-0000-0000-000076000000}"/>
    <cellStyle name="Normal 4" xfId="113" xr:uid="{00000000-0005-0000-0000-000077000000}"/>
    <cellStyle name="Normal 4 2" xfId="114" xr:uid="{00000000-0005-0000-0000-000078000000}"/>
    <cellStyle name="Normal 5" xfId="115" xr:uid="{00000000-0005-0000-0000-000079000000}"/>
    <cellStyle name="Normal 6" xfId="117" xr:uid="{00000000-0005-0000-0000-00007A000000}"/>
    <cellStyle name="Normal 7" xfId="118" xr:uid="{00000000-0005-0000-0000-00007B000000}"/>
    <cellStyle name="Porcentaje" xfId="96" builtinId="5"/>
    <cellStyle name="Porcentaje 3" xfId="110" xr:uid="{00000000-0005-0000-0000-00007D000000}"/>
    <cellStyle name="Porcentual 2" xfId="106" xr:uid="{00000000-0005-0000-0000-00007E000000}"/>
  </cellStyles>
  <dxfs count="139">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ont>
        <color auto="1"/>
      </font>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ont>
        <color auto="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externalLink" Target="externalLinks/externalLink18.xml"/><Relationship Id="rId3" Type="http://schemas.openxmlformats.org/officeDocument/2006/relationships/worksheet" Target="worksheets/sheet3.xml"/><Relationship Id="rId21" Type="http://schemas.openxmlformats.org/officeDocument/2006/relationships/externalLink" Target="externalLinks/externalLink13.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externalLink" Target="externalLinks/externalLink17.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29" Type="http://schemas.openxmlformats.org/officeDocument/2006/relationships/externalLink" Target="externalLinks/externalLink2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externalLink" Target="externalLinks/externalLink16.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externalLink" Target="externalLinks/externalLink15.xml"/><Relationship Id="rId28" Type="http://schemas.openxmlformats.org/officeDocument/2006/relationships/externalLink" Target="externalLinks/externalLink20.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31" Type="http://schemas.openxmlformats.org/officeDocument/2006/relationships/externalLink" Target="externalLinks/externalLink23.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 Id="rId27" Type="http://schemas.openxmlformats.org/officeDocument/2006/relationships/externalLink" Target="externalLinks/externalLink19.xml"/><Relationship Id="rId30" Type="http://schemas.openxmlformats.org/officeDocument/2006/relationships/externalLink" Target="externalLinks/externalLink22.xml"/><Relationship Id="rId35" Type="http://schemas.openxmlformats.org/officeDocument/2006/relationships/calcChain" Target="calcChain.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409575</xdr:colOff>
      <xdr:row>1</xdr:row>
      <xdr:rowOff>104775</xdr:rowOff>
    </xdr:from>
    <xdr:ext cx="1162050" cy="904875"/>
    <xdr:pic>
      <xdr:nvPicPr>
        <xdr:cNvPr id="2" name="image1.png" descr="Descripción: logo-unicauca">
          <a:extLst>
            <a:ext uri="{FF2B5EF4-FFF2-40B4-BE49-F238E27FC236}">
              <a16:creationId xmlns:a16="http://schemas.microsoft.com/office/drawing/2014/main" id="{FBAF4BD0-DF16-4B58-97AB-199C200E7D07}"/>
            </a:ext>
          </a:extLst>
        </xdr:cNvPr>
        <xdr:cNvPicPr preferRelativeResize="0"/>
      </xdr:nvPicPr>
      <xdr:blipFill>
        <a:blip xmlns:r="http://schemas.openxmlformats.org/officeDocument/2006/relationships" r:embed="rId1" cstate="print"/>
        <a:stretch>
          <a:fillRect/>
        </a:stretch>
      </xdr:blipFill>
      <xdr:spPr>
        <a:xfrm>
          <a:off x="828675" y="266700"/>
          <a:ext cx="1162050" cy="90487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xdr:from>
      <xdr:col>1</xdr:col>
      <xdr:colOff>240506</xdr:colOff>
      <xdr:row>0</xdr:row>
      <xdr:rowOff>85725</xdr:rowOff>
    </xdr:from>
    <xdr:to>
      <xdr:col>1</xdr:col>
      <xdr:colOff>1415256</xdr:colOff>
      <xdr:row>0</xdr:row>
      <xdr:rowOff>990600</xdr:rowOff>
    </xdr:to>
    <xdr:pic>
      <xdr:nvPicPr>
        <xdr:cNvPr id="2" name="Imagen 7" descr="Descripción: logo-unicauca">
          <a:extLst>
            <a:ext uri="{FF2B5EF4-FFF2-40B4-BE49-F238E27FC236}">
              <a16:creationId xmlns:a16="http://schemas.microsoft.com/office/drawing/2014/main" id="{C8FFCF91-FE8E-402F-9B91-8153980A34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7256" y="85725"/>
          <a:ext cx="117475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luminacion%20estadio/PRESUPUESTO.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ervidor\50129%20fonade%20zona%20sur\Users\adolfo\Desktop\PRESUPUESTO%20INGENIE.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ervidor\50129%20fonade%20zona%20sur\Users\adolfo\Desktop\ING%20INGENIRIA%20S.A\B7A%20-Cancha%20750\3.%20Dise&#241;o%20Hidrosanitario\SABANA_PRESUPUESTO_CanchaMultiple_900_08sep2012.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Users\ST-PF0CGH9Q\Downloads\01%20VICERRECTORIA\PRESUPUESTO%20CIUDADELA\PRESUPUESTO%20PRIMERA%20ETAPA%20CIUDADELA%20SANTANDER%20PLIEGO%20LICITACION.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VILLA%20TAKOA\Presupuesto\APUS%20VILLA%20TAKOA.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mangaritab/Downloads/PRESUPUESTOS%2017%20-%2010%20-%202013/21-PRESUPUESTO%20EL%20CARMEN%20-%20YARIMA/Gepa/PRECIOS%20INVIAS/apus%20febrero%20de%202012%20-%20GRUPO%203.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USUARIO/Downloads/apus%20febrero%202012%20BOYACA%20(1)/apus%20febrero%20de%202012%20-%20GRUPO%201.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Users\Cristian\AppData\Local\Temp\PRESUPUESTO%20PROYECTO%203%20AULAS%201%20PISO%20INCHUCHALA.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E:\01%20VICERRECTORIA\02%20RESIDENCIAS%20UNIVERSITARIAS\DEFINITIVO_RESIDENCIA_UNIVERSITARIAS\28%20EVALUACION%20FINAL%20TECNICA%20-%20FINANCIERA%20-%20JURIDICA%20LP%20No.%2028-2017%20formulas.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01%20VICERRECTORIA\02%20RESIDENCIAS%20UNIVERSITARIAS\DEFINITIVO_RESIDENCIA_UNIVERSITARIAS\28%20EVALUACION%20FINAL%20TECNICA%20-%20FINANCIERA%20-%20JURIDICA%20LP%20No.%2028-2017%20formulas.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Servidor\50129%20fonade%20zona%20sur\Users\adolfo\Downloads\1409-2012_Presupuesto_75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Users\Planeacion2\Downloads\Users\adolfo\Desktop\ING%20INGENIRIA%20S.A\3.%20GRUPO%20B\B06A-CUBIERTA%20DEPORTIVA%20750m\7.%20Presupuesto\09112012_Versi&#243;n_03\Z_Alta_750M&#178;\0911-2012_Presupuesto_750%20_Alta_Suelo%20AB_V03.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H:\Users\STJKXNPW1\Downloads\PROYECTO%20RG-2013-005%20CIUDADELA%20UNIV-OK\Ciudadela%20Universitaria%20Norte%20Sede%20Santander%20V7-FINAL%20JEFE.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E:\Users\Planeacion2\Downloads\ENTIDADES%20TERRITORIALES\Popay&#225;n\Popay&#225;n%20062\G4-062-05\1.3%20FORMULACION%20TECNICA%20DEL%20PROYECTO\1.3.3%20Presupuesto%20de%20obra\PRESUPUESTO\POPAY&#193;N%20062%20presupuesto.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Servidor\50129%20fonade%20zona%20sur\SABANA_PRESUPUESTO.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E:\UNIVERSIDAD\2019\procesos%20de%20licitaci&#243;n\Licitaciones\EVALUACION%20TECNICA%2003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5963A2BF\PRESUPUESTO%20Y%20APUS%20608-MONIQUIRAMARZO.LXS.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Users\Planeacion2\Downloads\Documents%20and%20Settings\Windows%20XP\Configuraci&#243;n%20local\Temp\Licitacion%202001%20Timbiqui\Acts.%20Recibo%20y%20Liquid.%20Parcial%2001%20puerto%20saij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Users\usuario\AppData\Local\Microsoft\Windows\Temporary%20Internet%20Files\Content.IE5\7K18BQR2\PRESUPUESTO%20PROYECTO%203%20AULAS%201%20PISO%20INCHUCHAL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Users\Planeacion2\Downloads\Backup15-07-06\Disco-C\INTERNET%20DIEGO%202\propuestas\2007\PALMIRA\ALCANTARILLADO\CONS.%20GRIMALDO\sobre%201\FORMULARIOs%20y%20presupuest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ALIRIO/Acued%20y%20Alcant/Presup%20Colector%20Aux.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ervidor\50129%20fonade%20zona%20sur\contrato%20de%20consultoria\6.%20Proyecto\17.Caloto\10.%20Presupuesto%20-%20Analisis%20Unitarios\10.1.Presupuesto\900m&#178;_Zona_Alta\0911-2012_Presupuesto_900%20_Alta_Suelo%20CD_V0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Users\Planeacion2\Downloads\Users\USUARI~1\AppData\Local\Temp\Rar$DIa0.844\AP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
      <sheetName val="FORMATO-UPME-01"/>
      <sheetName val="MATERIALES"/>
      <sheetName val="DATOS"/>
      <sheetName val="M-0 NORTE"/>
      <sheetName val="FORMATO-UPME-01 (2)"/>
      <sheetName val="M-0 CENTRO (2)"/>
      <sheetName val="M-0 CENTRO"/>
      <sheetName val="CANTDS"/>
      <sheetName val="CANTDSTRAFO-PROTECC."/>
      <sheetName val="CANTDS-SEC"/>
      <sheetName val="PORCENTAJES"/>
      <sheetName val="M.O.SEC-TRAF-PROT."/>
      <sheetName val="M.O.PRIM"/>
      <sheetName val="TRANSP"/>
      <sheetName val="PRE-TRAF-PROT."/>
      <sheetName val="PRE-SEC"/>
      <sheetName val="PRE-PRIM"/>
      <sheetName val="M-0 SUR"/>
      <sheetName val="M-IO ESPEC."/>
      <sheetName val="PORTADA"/>
      <sheetName val="PORTADA (2)"/>
      <sheetName val="ALCALDES"/>
      <sheetName val="PRESUP.LOSPINOSLALAGUNA"/>
      <sheetName val="PRESUP.PARAMILLOII"/>
      <sheetName val="Presup"/>
      <sheetName val="Unitarios"/>
      <sheetName val="An-Unit "/>
      <sheetName val="Insum"/>
      <sheetName val="U001"/>
      <sheetName val="U002"/>
      <sheetName val="U003"/>
      <sheetName val="U004"/>
      <sheetName val="U005"/>
      <sheetName val="U006"/>
      <sheetName val="U007"/>
      <sheetName val="U008"/>
      <sheetName val="U009"/>
      <sheetName val="U010"/>
      <sheetName val="U011"/>
      <sheetName val="U012"/>
      <sheetName val="U013"/>
      <sheetName val="U014"/>
      <sheetName val="U015"/>
      <sheetName val="U016"/>
      <sheetName val="U017"/>
      <sheetName val="U018"/>
      <sheetName val="U019"/>
      <sheetName val="U020"/>
      <sheetName val="U021"/>
      <sheetName val="U022"/>
      <sheetName val="U023"/>
      <sheetName val="U024"/>
      <sheetName val="U025"/>
      <sheetName val="U026"/>
      <sheetName val="U027"/>
      <sheetName val="U028"/>
      <sheetName val="U029"/>
      <sheetName val="U030"/>
      <sheetName val="U031"/>
      <sheetName val="U032"/>
      <sheetName val="U033"/>
      <sheetName val="U034"/>
      <sheetName val="U035"/>
      <sheetName val="U036"/>
      <sheetName val="U037"/>
      <sheetName val="U038"/>
      <sheetName val="U039"/>
      <sheetName val="U040"/>
    </sheetNames>
    <sheetDataSet>
      <sheetData sheetId="0"/>
      <sheetData sheetId="1"/>
      <sheetData sheetId="2"/>
      <sheetData sheetId="3"/>
      <sheetData sheetId="4">
        <row r="76">
          <cell r="A76" t="str">
            <v>CODIGO</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76">
          <cell r="A76" t="str">
            <v>CODIGO</v>
          </cell>
        </row>
      </sheetData>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de actividades Zona 1 "/>
      <sheetName val="Cuadro Comparativo "/>
      <sheetName val="Presupuesto"/>
      <sheetName val="A.P.U"/>
      <sheetName val="Insumos"/>
      <sheetName val="Cuadrillas"/>
      <sheetName val="Hoja1"/>
    </sheetNames>
    <sheetDataSet>
      <sheetData sheetId="0" refreshError="1"/>
      <sheetData sheetId="1" refreshError="1"/>
      <sheetData sheetId="2" refreshError="1"/>
      <sheetData sheetId="3" refreshError="1"/>
      <sheetData sheetId="4" refreshError="1">
        <row r="1813">
          <cell r="B1813" t="str">
            <v>ANDES</v>
          </cell>
        </row>
        <row r="1814">
          <cell r="B1814" t="str">
            <v>APIAY</v>
          </cell>
        </row>
        <row r="1815">
          <cell r="B1815" t="str">
            <v>ARAUCA</v>
          </cell>
        </row>
        <row r="1816">
          <cell r="B1816" t="str">
            <v>ARMENIA</v>
          </cell>
        </row>
        <row r="1817">
          <cell r="B1817" t="str">
            <v>BARANCABERMEGA</v>
          </cell>
        </row>
        <row r="1818">
          <cell r="B1818" t="str">
            <v>BARRANQUILLA</v>
          </cell>
        </row>
        <row r="1819">
          <cell r="B1819" t="str">
            <v>BELLO</v>
          </cell>
        </row>
        <row r="1820">
          <cell r="B1820" t="str">
            <v>BOGOTA</v>
          </cell>
        </row>
        <row r="1821">
          <cell r="B1821" t="str">
            <v>BUCARAMANGA</v>
          </cell>
        </row>
        <row r="1822">
          <cell r="B1822" t="str">
            <v>BUENAVISTA</v>
          </cell>
        </row>
        <row r="1823">
          <cell r="B1823" t="str">
            <v>BUGA</v>
          </cell>
        </row>
        <row r="1824">
          <cell r="B1824" t="str">
            <v>CALAMAR</v>
          </cell>
        </row>
        <row r="1825">
          <cell r="B1825" t="str">
            <v>CALI</v>
          </cell>
        </row>
        <row r="1826">
          <cell r="B1826" t="str">
            <v>CAREPA</v>
          </cell>
        </row>
        <row r="1827">
          <cell r="B1827" t="str">
            <v>CARTAGO</v>
          </cell>
        </row>
        <row r="1828">
          <cell r="B1828" t="str">
            <v>CHAPARRAL</v>
          </cell>
        </row>
        <row r="1829">
          <cell r="B1829" t="str">
            <v>CHIQUINQUIRA</v>
          </cell>
        </row>
        <row r="1830">
          <cell r="B1830" t="str">
            <v>CIENAGA</v>
          </cell>
        </row>
        <row r="1831">
          <cell r="B1831" t="str">
            <v>CUCUTA</v>
          </cell>
        </row>
        <row r="1832">
          <cell r="B1832" t="str">
            <v>CUMARIO</v>
          </cell>
        </row>
        <row r="1833">
          <cell r="B1833" t="str">
            <v>DUITAMA</v>
          </cell>
        </row>
        <row r="1834">
          <cell r="B1834" t="str">
            <v>FLORENCIA</v>
          </cell>
        </row>
        <row r="1835">
          <cell r="B1835" t="str">
            <v>FUSAGASUGA</v>
          </cell>
        </row>
        <row r="1836">
          <cell r="B1836" t="str">
            <v>GARZON</v>
          </cell>
        </row>
        <row r="1837">
          <cell r="B1837" t="str">
            <v>GRANADA</v>
          </cell>
        </row>
        <row r="1838">
          <cell r="B1838" t="str">
            <v>HONDA</v>
          </cell>
        </row>
        <row r="1839">
          <cell r="B1839" t="str">
            <v>IBAGUE</v>
          </cell>
        </row>
        <row r="1840">
          <cell r="B1840" t="str">
            <v>IPIALES</v>
          </cell>
        </row>
        <row r="1841">
          <cell r="B1841" t="str">
            <v>LA PLATA</v>
          </cell>
        </row>
        <row r="1842">
          <cell r="B1842" t="str">
            <v>LARANDIA</v>
          </cell>
        </row>
        <row r="1843">
          <cell r="B1843" t="str">
            <v>LETICIA</v>
          </cell>
        </row>
        <row r="1844">
          <cell r="B1844" t="str">
            <v>LOS FARALLONES</v>
          </cell>
        </row>
        <row r="1845">
          <cell r="B1845" t="str">
            <v>MALAMBO</v>
          </cell>
        </row>
        <row r="1846">
          <cell r="B1846" t="str">
            <v>MANIZALES</v>
          </cell>
        </row>
        <row r="1847">
          <cell r="B1847" t="str">
            <v>MEDELLIN</v>
          </cell>
        </row>
        <row r="1848">
          <cell r="B1848" t="str">
            <v>MELGAR</v>
          </cell>
        </row>
        <row r="1849">
          <cell r="B1849" t="str">
            <v>MITU</v>
          </cell>
        </row>
        <row r="1850">
          <cell r="B1850" t="str">
            <v>MOCOA</v>
          </cell>
        </row>
        <row r="1851">
          <cell r="B1851" t="str">
            <v>MONTENEGRO</v>
          </cell>
        </row>
        <row r="1852">
          <cell r="B1852" t="str">
            <v>MONTERIA</v>
          </cell>
        </row>
        <row r="1853">
          <cell r="B1853" t="str">
            <v>NEIVA</v>
          </cell>
        </row>
        <row r="1854">
          <cell r="B1854" t="str">
            <v>OCAÑA</v>
          </cell>
        </row>
        <row r="1855">
          <cell r="B1855" t="str">
            <v>PALMIRA</v>
          </cell>
        </row>
        <row r="1856">
          <cell r="B1856" t="str">
            <v>PAMPLONA</v>
          </cell>
        </row>
        <row r="1857">
          <cell r="B1857" t="str">
            <v>PASTO</v>
          </cell>
        </row>
        <row r="1858">
          <cell r="B1858" t="str">
            <v>PELAYA</v>
          </cell>
        </row>
        <row r="1859">
          <cell r="B1859" t="str">
            <v>PEREIRA</v>
          </cell>
        </row>
        <row r="1860">
          <cell r="B1860" t="str">
            <v>PITALITO</v>
          </cell>
        </row>
        <row r="1861">
          <cell r="B1861" t="str">
            <v>POPAYAN</v>
          </cell>
        </row>
        <row r="1862">
          <cell r="B1862" t="str">
            <v>PUERTO ASIS</v>
          </cell>
        </row>
        <row r="1863">
          <cell r="B1863" t="str">
            <v>PUERTO BERRIO</v>
          </cell>
        </row>
        <row r="1864">
          <cell r="B1864" t="str">
            <v>PUERTO CARREÑO</v>
          </cell>
        </row>
        <row r="1865">
          <cell r="B1865" t="str">
            <v>PUERTO INIRIDA</v>
          </cell>
        </row>
        <row r="1866">
          <cell r="B1866" t="str">
            <v>PUERTO RICO</v>
          </cell>
        </row>
        <row r="1867">
          <cell r="B1867" t="str">
            <v>QUIBDO</v>
          </cell>
        </row>
        <row r="1868">
          <cell r="B1868" t="str">
            <v>RIOHACHA</v>
          </cell>
        </row>
        <row r="1869">
          <cell r="B1869" t="str">
            <v>RIONEGRO</v>
          </cell>
        </row>
        <row r="1870">
          <cell r="B1870" t="str">
            <v>SAMORE</v>
          </cell>
        </row>
        <row r="1871">
          <cell r="B1871" t="str">
            <v>SAN JOSE DEL GUAVIARE</v>
          </cell>
        </row>
        <row r="1872">
          <cell r="B1872" t="str">
            <v>SAN PEDRO DE URABA</v>
          </cell>
        </row>
        <row r="1873">
          <cell r="B1873" t="str">
            <v>SAN RAFAEL</v>
          </cell>
        </row>
        <row r="1874">
          <cell r="B1874" t="str">
            <v>SAN VICENTE CHUCURRI</v>
          </cell>
        </row>
        <row r="1875">
          <cell r="B1875" t="str">
            <v>SAN VICENTE DEL CAGUAN</v>
          </cell>
        </row>
        <row r="1876">
          <cell r="B1876" t="str">
            <v>SANTA MARTA</v>
          </cell>
        </row>
        <row r="1877">
          <cell r="B1877" t="str">
            <v>SARAVENA</v>
          </cell>
        </row>
        <row r="1878">
          <cell r="B1878" t="str">
            <v>SOCORRO</v>
          </cell>
        </row>
        <row r="1879">
          <cell r="B1879" t="str">
            <v>SOGAMOSO</v>
          </cell>
        </row>
        <row r="1880">
          <cell r="B1880" t="str">
            <v>SUMAPAZ</v>
          </cell>
        </row>
        <row r="1881">
          <cell r="B1881" t="str">
            <v>TAME</v>
          </cell>
        </row>
        <row r="1882">
          <cell r="B1882" t="str">
            <v>TAURAMENA</v>
          </cell>
        </row>
        <row r="1883">
          <cell r="B1883" t="str">
            <v>TIBU</v>
          </cell>
        </row>
        <row r="1884">
          <cell r="B1884" t="str">
            <v>TUNJA</v>
          </cell>
        </row>
        <row r="1885">
          <cell r="B1885" t="str">
            <v>UBALA</v>
          </cell>
        </row>
        <row r="1886">
          <cell r="B1886" t="str">
            <v>VALLEDUPAR</v>
          </cell>
        </row>
        <row r="1887">
          <cell r="B1887" t="str">
            <v>VENECIA</v>
          </cell>
        </row>
        <row r="1888">
          <cell r="B1888" t="str">
            <v>VILLAVICENCIO</v>
          </cell>
        </row>
        <row r="1889">
          <cell r="B1889" t="str">
            <v>YOPAL</v>
          </cell>
        </row>
        <row r="1890">
          <cell r="B1890" t="str">
            <v>ZARAGOZA</v>
          </cell>
        </row>
      </sheetData>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INSUMOS"/>
      <sheetName val="XComponentes"/>
      <sheetName val="XActividades"/>
      <sheetName val="AIU Nuevo"/>
      <sheetName val="ANALISIS DE AIU"/>
      <sheetName val="Cuadro Resumen"/>
      <sheetName val="Resumen m2"/>
      <sheetName val="DOTACIÓN"/>
      <sheetName val="Datos entrada"/>
      <sheetName val="Salarios"/>
      <sheetName val="Cuadrillas"/>
      <sheetName val="Trans"/>
      <sheetName val="Equ"/>
      <sheetName val="Mat"/>
      <sheetName val="Hoja Base"/>
      <sheetName val="Mort 1-3"/>
      <sheetName val="Mort 1-3 Imper"/>
      <sheetName val="Mort 1-4"/>
      <sheetName val="Mort 1-4 Imper"/>
      <sheetName val="Mort 1-5"/>
      <sheetName val="Mort 1-7"/>
      <sheetName val="Concr 1,500"/>
      <sheetName val="Concr 2,000"/>
      <sheetName val="Concr 2,500"/>
      <sheetName val="Concr 3,000"/>
      <sheetName val="Concr 3,500"/>
      <sheetName val="Concr 4,000 "/>
      <sheetName val=" Acero 60000 Refuerzo "/>
      <sheetName val=" Malla Electrosoldada "/>
      <sheetName val="P Eléctrico"/>
      <sheetName val="P Agua Fria"/>
      <sheetName val="P Sanitario"/>
      <sheetName val="Granito pulido "/>
      <sheetName val="Marcos puerta"/>
      <sheetName val="Marcos ventana"/>
      <sheetName val="1,1,1 Campamt"/>
      <sheetName val="1,1,2 Alquiler Campameto"/>
      <sheetName val="1,1,3 Limpieza"/>
      <sheetName val="1,1,4 Localización y replanteo"/>
      <sheetName val="1,1,6 Cerramiento Lona"/>
      <sheetName val="1,1,7 Locali Manual"/>
      <sheetName val="1,2,1 Provicional agua"/>
      <sheetName val="1,2,2 Provicional luz"/>
      <sheetName val="1,3,1 Desmonte cubierta"/>
      <sheetName val="1,3,2 Demoliciòn muro"/>
      <sheetName val="1,3,3  Dm enchape"/>
      <sheetName val="1,3,4 Dm cimiento"/>
      <sheetName val="1,3,5 Dm Vig-colum"/>
      <sheetName val="1,3,6 Demolicion placa"/>
      <sheetName val="1,3,7  Dm Aparatos"/>
      <sheetName val="1,4,2 Traslado postes"/>
      <sheetName val="1,4,3 Arb 5"/>
      <sheetName val="1,4,4 Arb 10"/>
      <sheetName val="1,4,5 Arb 15"/>
      <sheetName val="1,4,6 Arb 20"/>
      <sheetName val="1,4,7 Arb +20"/>
      <sheetName val="1,4,8 Traslado Arb"/>
      <sheetName val="2,1,1 Exc Mec"/>
      <sheetName val="2,1,2 Exc Man"/>
      <sheetName val="2,1,3 Exc M Sub base"/>
      <sheetName val="2,1,5 Relleno M Común"/>
      <sheetName val="2,1,6  Rellenos M Selec"/>
      <sheetName val="2,1,7  Sub base Recebo "/>
      <sheetName val="2,1,8 Geotextil NT"/>
      <sheetName val="2,1,9 Geotextil Tejido"/>
      <sheetName val="2,1,10 Relleno Recebo"/>
      <sheetName val="2,2,1 Concr pobre"/>
      <sheetName val="2,2,2 Concr Ciclopeo"/>
      <sheetName val="2,2,3 Muros de contencion"/>
      <sheetName val="2,2,4 Concreto Zapatas"/>
      <sheetName val="2,2,5 Vigas de cimentación"/>
      <sheetName val="2,2,6,1 Pilotes 0,30"/>
      <sheetName val="2,2,6,2 Pilotes 0,40"/>
      <sheetName val="2,2,6,3 Pilotes 0,60"/>
      <sheetName val="2,2,6,4 Pilotes 0,80"/>
      <sheetName val="2,2,6,5 Pilotes 0,90 "/>
      <sheetName val="2,2,7 Dados en concreto"/>
      <sheetName val="2,2,8 Placa Flotante 0,60"/>
      <sheetName val="2,2,9 Placas cont= 0,1"/>
      <sheetName val="2,2,10 Placas cont= 0,125"/>
      <sheetName val="2,2,11 Placas cont= 0,15"/>
      <sheetName val="2,3,1 Acero 37000 "/>
      <sheetName val="2,3,2 Acero 60000 Refuerzo"/>
      <sheetName val="2,3,3 Malla Electrosoldada"/>
      <sheetName val="2,4,1 Gaviones"/>
      <sheetName val="2,4,2 Cajon aislamiento vigas"/>
      <sheetName val="2,4,3 Icopor Aislante ciment. "/>
      <sheetName val="2,4,4 Pañete Taludes "/>
      <sheetName val="3,1,1 Novafort A.LL. 4&quot; 110mm "/>
      <sheetName val="3,1,2 Novafort A.LL.6&quot; 160mm  "/>
      <sheetName val="3,1,3 Novafort A.LL 8&quot;200 mm   "/>
      <sheetName val="3,1,4 Novafort 10&quot;A.LL. 255mm "/>
      <sheetName val="3,1,5 Novafort A.LL.12&quot; 315mm  "/>
      <sheetName val="3,1,6  Acc. Novafort. A.LL"/>
      <sheetName val="3,2,1 Novafort A.N. 4&quot; 110 "/>
      <sheetName val="3,2,2 Novafort A.N.6&quot; 160m "/>
      <sheetName val="3,2,3 Novafort A.N. 8&quot;200 mm"/>
      <sheetName val="3,2,4 Novafort 10&quot;A.N. 255 mm"/>
      <sheetName val="3,2,5 Novafort A.N.12&quot; 315mm"/>
      <sheetName val="3,2,6  Acc. Novafort. A.N."/>
      <sheetName val="3,3,1 Tuberia drenaje PVC 4&quot;"/>
      <sheetName val="3,3,2 Tuberia drenaje PVC 4&quot;"/>
      <sheetName val="3,3,3 Accesorio drenaje PVC 3&quot;"/>
      <sheetName val="3,3,4 Accesorio drenaje PVC 4&quot;"/>
      <sheetName val="3,3,5 Filtros Escorrentias"/>
      <sheetName val="3,4,1 Caja inspección 0,60 "/>
      <sheetName val="3,4,2 Caja inspección 0,80"/>
      <sheetName val="3,4,3 Caja inspección 1,00"/>
      <sheetName val="3,4,6 Carcamo"/>
      <sheetName val="3,4,7 Trampa de grasas"/>
      <sheetName val="3,4,8 Pozo Septico"/>
      <sheetName val="3,5,1 Exc Man "/>
      <sheetName val="3,5,2 Exc en recebo comp."/>
      <sheetName val="3,5,3  Relleno M seleccionado"/>
      <sheetName val="3,5,4 Relleno M Común "/>
      <sheetName val="3,5,5 Retiro sobrantes"/>
      <sheetName val="3,3,6 POZO INFILTRACIÓN"/>
      <sheetName val="3,4,4 Caja Distribuciòn 0,40  "/>
      <sheetName val="3,4,9 Caja discipadora"/>
      <sheetName val="3,6,2 Cabezal descarga"/>
      <sheetName val="4,1,1 Columnas"/>
      <sheetName val="4,1,2 Pantalla en concreto"/>
      <sheetName val="4,1,3 Muros"/>
      <sheetName val="4,2,1 Vigas aéreas"/>
      <sheetName val="4,2,2 Viga canal"/>
      <sheetName val="4,2,3  Vigas Prefabricadas"/>
      <sheetName val="4,3,1 Placa alig. Caseton 60"/>
      <sheetName val="4,3,2 Caseton 50 cm"/>
      <sheetName val="4,3,3 Caseton 45 cm"/>
      <sheetName val="4,3,4 Caseton 40 cm "/>
      <sheetName val="4,3,6 Placa maciza 0,20"/>
      <sheetName val="4,3,7 Placa maciza 0,125"/>
      <sheetName val="4,3,8 Placa maciza 0,10"/>
      <sheetName val="4,3,9 Placa maciza 0,15"/>
      <sheetName val="4,4,1 Escalera"/>
      <sheetName val="4,4,2 Rampas"/>
      <sheetName val="4,4,3 POZO CONCRETO 20 M3"/>
      <sheetName val="4,4,4 POZO CONCRETO"/>
      <sheetName val="4,4,5 Graderias en concreto"/>
      <sheetName val="4,5,1 Acero 37000  "/>
      <sheetName val="4,5,2 Acero 60000 est"/>
      <sheetName val="4,5,3 Malla Electrosoldada est"/>
      <sheetName val="4,6,1,1 Est Cubierta"/>
      <sheetName val="4,6,2,3 Cerrchas  Metàlica"/>
      <sheetName val="4,6,2,4 Perfil "/>
      <sheetName val="4,6,2,5 Templete"/>
      <sheetName val="5,1,1 Bloq Conc Estruc 0,12"/>
      <sheetName val="5,1,2 Bloque concreto divisorio"/>
      <sheetName val="5,1,3 Bloq tipo piedra"/>
      <sheetName val="5,1,5  Calados en Concreto"/>
      <sheetName val="5,1,6 Bloq Conc Estruc 014"/>
      <sheetName val="5,1,7 Bloq Conc Estruc 019"/>
      <sheetName val="5,2,1 Ladrillo común"/>
      <sheetName val="5,2,2 Ladrillo estructural"/>
      <sheetName val="5,2,3 Ladrillo común sobrecimie"/>
      <sheetName val="5,2,4 Ladrillo Prensado portant"/>
      <sheetName val="5,2,6 Muro en bloque No 4"/>
      <sheetName val="5,3,1 Enchape ladrillo arcilla"/>
      <sheetName val="5,3,3 Alfagias ladrillo arcilla"/>
      <sheetName val="5,3,4 Remate ladrillo arcilla"/>
      <sheetName val="5,4,1 Grouting-Concreto fluido"/>
      <sheetName val="5,4,2 Remates"/>
      <sheetName val="5,5,1 Anclajes Epoxicos"/>
      <sheetName val="5,5,2 Acero 37000 mamp"/>
      <sheetName val="5,5,3 Malla Electrosoldada "/>
      <sheetName val="5,5,4 Grafiles 6 mm"/>
      <sheetName val="5,6,1 Instalaciòn carpint. Meta"/>
      <sheetName val="6,1,1 Alfajias"/>
      <sheetName val="6,1,2 Dinteles"/>
      <sheetName val="6,1,3 Remates sobre mamposteria"/>
      <sheetName val="6.1.8 Pergolas"/>
      <sheetName val="6.1.9 Gargolas"/>
      <sheetName val="6,1,10 Gradas en Concreto"/>
      <sheetName val="6,1,11 PLAQUETAS"/>
      <sheetName val="6,1,15 Bordillos ducha y aseo"/>
      <sheetName val="6,1,17 Carcamo"/>
      <sheetName val="6,1,18 Cañuela Per"/>
      <sheetName val="6,2,1 Mesones en concreto"/>
      <sheetName val="6,2,2 Mesones lavamanos"/>
      <sheetName val="6,2,3 Mesones laboratorios"/>
      <sheetName val="6,2,5 Bancas Concreto"/>
      <sheetName val="6,2,8 Alfajias 2"/>
      <sheetName val="7,1,1,1 Acometida PVC-P 2&quot;"/>
      <sheetName val="7,1,1,2 Accesorio PVC-P 2&quot; "/>
      <sheetName val="7,1,1,5 Bajantes A.N.  PVC 3&quot;"/>
      <sheetName val="7,1,1,6 Bajantes A.N 4&quot;"/>
      <sheetName val="7,1,2,1 Tuberia H.G. 1&quot;"/>
      <sheetName val="7,1,2,2  Accesorio H.G. 1&quot; "/>
      <sheetName val="7,1,2,3 Flotador 1"/>
      <sheetName val="7,1,2,4 Tanque Plastico"/>
      <sheetName val="7,1,3,1 Tuberia H.G. 1&quot;cuarto "/>
      <sheetName val="7,1,3,2  Accesorio H.G.1&quot;cuarto"/>
      <sheetName val="7,1,3,3  Registro R. W. 1&quot;"/>
      <sheetName val="7,1,3,4  Cheque Helber 1&quot;"/>
      <sheetName val="7,1,3,7  Tanque Subterrraneo"/>
      <sheetName val="7,1,4,1 Tuberia H.G. 1 1.2&quot;"/>
      <sheetName val="7,1,4,2  Accesorio H.G.1 1.2&quot;"/>
      <sheetName val="7,1,4,3  Registro R. W. 1. 1.2&quot;"/>
      <sheetName val="7,1,4,4  Cheque  Helber 1 1.2&quot;"/>
      <sheetName val="7,1,5,1 Registro 1.2&quot;"/>
      <sheetName val="7,1,5,2 Registro 3 4"/>
      <sheetName val="7,1,5,3 Registro 1 "/>
      <sheetName val="7,1,5,4 Registro 114"/>
      <sheetName val="7,1,5,5 Registro 1 12"/>
      <sheetName val="7,1,5,6 Registro 2 "/>
      <sheetName val="7,1,5,8 Caja registro "/>
      <sheetName val="7,1,6,1 Acometida media"/>
      <sheetName val="7,1,6,2 Acometida 1PL"/>
      <sheetName val="7,1,6,3 Registro PD media"/>
      <sheetName val="7,1,6,4 Acometida 1 14"/>
      <sheetName val="7,1,6,5 Tuberia 1 12"/>
      <sheetName val="7,1,6,6 Acometida 2"/>
      <sheetName val="7,1,6,7 Tubo UZ 2&quot;"/>
      <sheetName val="7,1,6,8 Acometida 1 12"/>
      <sheetName val="7,1,6,9 Tuberia UZ 3&quot;"/>
      <sheetName val="7,1,6,10 Accesorio UZ  2&quot;"/>
      <sheetName val="7,1,6,11 Accesorio UZ 3&quot;"/>
      <sheetName val="7,1,7,1 Tuberia H.G. 1.2&quot;"/>
      <sheetName val="7,1,7,2  Accesorio H.G.1.2&quot;"/>
      <sheetName val="7,1,7,3 Registro Corte 1.2&quot; "/>
      <sheetName val="7,1,7,4 Registro 1.2&quot;"/>
      <sheetName val="7,1,7,5 Caja para medidor"/>
      <sheetName val="7,1,8,1 P Agua Fria Lavamanos"/>
      <sheetName val="7,1,8,2 Punto  Agua Fria 1 1.2&quot;"/>
      <sheetName val="7,1,8,3 P Agua Fria Sanitarios"/>
      <sheetName val="7,1,8,4 P Agua Fria Orinales"/>
      <sheetName val="7,1,8,5 P Agua Fria pocetas lab"/>
      <sheetName val="7,1,8,6 P Agua Fria Ducha"/>
      <sheetName val="7,1,8,7 P Agua Fria Pocetas"/>
      <sheetName val="7,1,8,8 Llave  Manguera 1.2&quot;"/>
      <sheetName val="7,1,8,10  Tapòn H.G.1.2&quot;"/>
      <sheetName val="7,1,8,11  Tapòn P.V.C.1.2&quot; "/>
      <sheetName val="7,1,8,12  Camara aire H.G.1.2&quot;"/>
      <sheetName val="7,1,8,13  Camara aire P.V.C.P "/>
      <sheetName val="7,1,9,1 P Sanitario lavamanos"/>
      <sheetName val="7,1,9,3 P Sanitario Sanit"/>
      <sheetName val="7,1,9,4 P Sanitario Orinales"/>
      <sheetName val="7,1,9,5  P Sifòn PVC-S 4&quot;"/>
      <sheetName val="7,1,9,6  P Sifòn PVC-S 2&quot; "/>
      <sheetName val="7,1,9,7 P Sanitario Pocetas"/>
      <sheetName val="7,1,9,9 P Sanitario sifon"/>
      <sheetName val="7,1,10,1 Acomet sanit"/>
      <sheetName val="7,1,10,2 Pto 3&quot;"/>
      <sheetName val="7,1,10,2 Punto Vent 3&quot;"/>
      <sheetName val="7,1,10,3  Sanit 2"/>
      <sheetName val="6,1,19 Carcamo IDRD Tipo 5"/>
      <sheetName val="7,1,10,4 Sanit 3"/>
      <sheetName val="7,1,10,5 4pLG S"/>
      <sheetName val="7,1,11,1 Acomet lluvia"/>
      <sheetName val="7,1,11,2 Acomet lluvia 2"/>
      <sheetName val="7,1,11,3 3plg"/>
      <sheetName val="7,1,11,4&quot;"/>
      <sheetName val="7,1,11,5 Bajante PVC "/>
      <sheetName val="7,1,11,6 Accesorios PVC"/>
      <sheetName val="7,1,12,1 Instalaciòn Lavamanos"/>
      <sheetName val="7,1,12,2 Instalaciòn Sanitario "/>
      <sheetName val="7,1,12,8 Llave  Manguera 1.2 "/>
      <sheetName val="7,1,12,9 Acoflex lav.sant."/>
      <sheetName val="7,1,14 Lavado Tanque"/>
      <sheetName val="7,1,15 Desinfecciòn tanque"/>
      <sheetName val="7,1,16,2 Bomba"/>
      <sheetName val="7,2,1,1 Punto de gas"/>
      <sheetName val="7,2,1,2 Preinstalación gas"/>
      <sheetName val="7,2,1,3 Tuberia  tipo L 1.2&quot;"/>
      <sheetName val="7,2,1,4 Tuberia  tipo L 1&quot;"/>
      <sheetName val="7,2,1,5  Registro bola 1&quot; "/>
      <sheetName val="7,2,1,7  Rejilla vent. plastica"/>
      <sheetName val="8,1,1"/>
      <sheetName val="8,1,2"/>
      <sheetName val="8,1,3"/>
      <sheetName val="8,1,4"/>
      <sheetName val="8,2,1"/>
      <sheetName val="8,2,2"/>
      <sheetName val="8,2,3"/>
      <sheetName val="8,2,4"/>
      <sheetName val="8,3,1"/>
      <sheetName val="8,3,2"/>
      <sheetName val="8,3,3"/>
      <sheetName val="8,4,1"/>
      <sheetName val="8,5,1"/>
      <sheetName val="8,5,2"/>
      <sheetName val="8,5,3"/>
      <sheetName val="8,5,4"/>
      <sheetName val="8,5,5"/>
      <sheetName val="8,16"/>
      <sheetName val="8,17"/>
      <sheetName val="8,18"/>
      <sheetName val="8,21"/>
      <sheetName val="8,22"/>
      <sheetName val="8,23"/>
      <sheetName val="8,24"/>
      <sheetName val="8,25"/>
      <sheetName val="8,26"/>
      <sheetName val="8,27"/>
      <sheetName val="8,28"/>
      <sheetName val="8,29"/>
      <sheetName val="8,30"/>
      <sheetName val="8,31"/>
      <sheetName val="8,32"/>
      <sheetName val="8,33"/>
      <sheetName val="8,34"/>
      <sheetName val="8,35"/>
      <sheetName val="8,36"/>
      <sheetName val="8,37"/>
      <sheetName val="8,38"/>
      <sheetName val="8,39"/>
      <sheetName val="8,40"/>
      <sheetName val="8,41"/>
      <sheetName val="8,42"/>
      <sheetName val="8,43"/>
      <sheetName val="8,44"/>
      <sheetName val="8,45"/>
      <sheetName val="8,46"/>
      <sheetName val="8,47"/>
      <sheetName val="8,48"/>
      <sheetName val="8,49"/>
      <sheetName val="8,50"/>
      <sheetName val="8,51"/>
      <sheetName val="8,52"/>
      <sheetName val="8,53"/>
      <sheetName val="8,54"/>
      <sheetName val="8,55"/>
      <sheetName val="8,56"/>
      <sheetName val="8,57"/>
      <sheetName val="8,58"/>
      <sheetName val="8,59"/>
      <sheetName val="8,60"/>
      <sheetName val="8,61"/>
      <sheetName val="8,62"/>
      <sheetName val="8,63"/>
      <sheetName val="8,64"/>
      <sheetName val="8,65"/>
      <sheetName val="8,66"/>
      <sheetName val="8,67"/>
      <sheetName val="8,68"/>
      <sheetName val="8,69"/>
      <sheetName val="8,70"/>
      <sheetName val="8,71"/>
      <sheetName val="8,72"/>
      <sheetName val="8,73"/>
      <sheetName val="8,74"/>
      <sheetName val="8,75"/>
      <sheetName val="8,76"/>
      <sheetName val="8,77"/>
      <sheetName val="8,78"/>
      <sheetName val="8,79"/>
      <sheetName val="8,80"/>
      <sheetName val="8,81"/>
      <sheetName val="8,82"/>
      <sheetName val="8,83"/>
      <sheetName val="8,84"/>
      <sheetName val="8,85"/>
      <sheetName val="8,86"/>
      <sheetName val="8,87"/>
      <sheetName val="8,88"/>
      <sheetName val="8,89"/>
      <sheetName val="8,90"/>
      <sheetName val="8,91"/>
      <sheetName val="8,92"/>
      <sheetName val="8,93"/>
      <sheetName val="8,94"/>
      <sheetName val="9,1,1 Pañete impermeabilizado"/>
      <sheetName val="9,1,2 Pañete muros interiores"/>
      <sheetName val="9,1,3 Pañete Exteriores"/>
      <sheetName val="9,2,1 Pañete bajo placa"/>
      <sheetName val="10,1,1 base mueble concreto"/>
      <sheetName val="10,1,3 Alistado pisos"/>
      <sheetName val="10,1,4 Mortero afinado"/>
      <sheetName val="10,1,6 Acabado Escobeado"/>
      <sheetName val="10,2,1,3 Ceramica 0,20 x 0,20 "/>
      <sheetName val="10,2,2,3 Piso tablòn ges 0,30 "/>
      <sheetName val="10,2,4,1 Baldosin granito"/>
      <sheetName val="10,2,4,3 gravilla m2"/>
      <sheetName val="10,3,1,1 Tablòn cuarto 26"/>
      <sheetName val="10,3,2,1 Guardaescoba"/>
      <sheetName val="10,3,2,3 Media Caña"/>
      <sheetName val="10,3,2,5 Gravilla "/>
      <sheetName val="10,3,2,6 Granito"/>
      <sheetName val="10,4,2 Escalera en Granito"/>
      <sheetName val="10,5,3 Cenefas Gravilla "/>
      <sheetName val="11,1,1 Afinado Mortero"/>
      <sheetName val="11,1,2 Media Caña"/>
      <sheetName val="11,1,3 Afinado Viga canales"/>
      <sheetName val="11,1,4 foil aluminio"/>
      <sheetName val="11,2,2,1 Caballete"/>
      <sheetName val="11,2,2,2 remate"/>
      <sheetName val="11,2,3,1 Domo acrílico"/>
      <sheetName val="11,2,3,2 Acrilico transparente"/>
      <sheetName val="11,2,3,3 Teja trapezoidal Plast"/>
      <sheetName val="11,2,4,1  teja acero"/>
      <sheetName val="11,2,4,2 Tejaluz"/>
      <sheetName val="11,2,5,1 Teja Barro"/>
      <sheetName val="11,2,5,2 Limahoyas"/>
    </sheetNames>
    <sheetDataSet>
      <sheetData sheetId="0">
        <row r="10">
          <cell r="A10">
            <v>1</v>
          </cell>
        </row>
      </sheetData>
      <sheetData sheetId="1"/>
      <sheetData sheetId="2"/>
      <sheetData sheetId="3"/>
      <sheetData sheetId="4"/>
      <sheetData sheetId="5"/>
      <sheetData sheetId="6"/>
      <sheetData sheetId="7"/>
      <sheetData sheetId="8"/>
      <sheetData sheetId="9"/>
      <sheetData sheetId="10">
        <row r="8">
          <cell r="D8" t="str">
            <v>P. ALBAÑILERIA</v>
          </cell>
          <cell r="E8" t="str">
            <v>P. INSTALACIONES BASICA</v>
          </cell>
          <cell r="F8">
            <v>0</v>
          </cell>
          <cell r="G8">
            <v>0</v>
          </cell>
          <cell r="H8" t="str">
            <v>P. PINTURA</v>
          </cell>
          <cell r="I8">
            <v>0</v>
          </cell>
          <cell r="J8">
            <v>0</v>
          </cell>
          <cell r="K8" t="str">
            <v>P. CARPINTERIA</v>
          </cell>
          <cell r="L8">
            <v>0</v>
          </cell>
          <cell r="M8">
            <v>0</v>
          </cell>
          <cell r="N8" t="str">
            <v>P. CABLEADO ESTRUCTURADO</v>
          </cell>
          <cell r="O8">
            <v>0</v>
          </cell>
          <cell r="P8">
            <v>0</v>
          </cell>
        </row>
      </sheetData>
      <sheetData sheetId="11">
        <row r="11">
          <cell r="A11" t="str">
            <v xml:space="preserve"> CUADRILLAS</v>
          </cell>
          <cell r="B11">
            <v>0</v>
          </cell>
          <cell r="C11">
            <v>0</v>
          </cell>
          <cell r="D11">
            <v>0</v>
          </cell>
          <cell r="E11">
            <v>0</v>
          </cell>
          <cell r="F11">
            <v>0</v>
          </cell>
          <cell r="G11">
            <v>0</v>
          </cell>
          <cell r="H11">
            <v>0</v>
          </cell>
          <cell r="I11">
            <v>0</v>
          </cell>
        </row>
        <row r="12">
          <cell r="A12">
            <v>0</v>
          </cell>
          <cell r="B12">
            <v>0</v>
          </cell>
          <cell r="C12">
            <v>0</v>
          </cell>
          <cell r="D12">
            <v>0</v>
          </cell>
          <cell r="E12">
            <v>0</v>
          </cell>
          <cell r="F12">
            <v>0</v>
          </cell>
          <cell r="G12">
            <v>0</v>
          </cell>
          <cell r="H12">
            <v>0</v>
          </cell>
          <cell r="I12">
            <v>0</v>
          </cell>
        </row>
        <row r="13">
          <cell r="A13" t="str">
            <v>SALARIO MINIMO LEGAL VIGENTE</v>
          </cell>
          <cell r="B13">
            <v>0</v>
          </cell>
          <cell r="C13">
            <v>0</v>
          </cell>
          <cell r="D13">
            <v>515000</v>
          </cell>
          <cell r="E13">
            <v>0</v>
          </cell>
          <cell r="F13">
            <v>0</v>
          </cell>
          <cell r="G13">
            <v>0</v>
          </cell>
          <cell r="H13">
            <v>0</v>
          </cell>
          <cell r="I13">
            <v>0</v>
          </cell>
        </row>
        <row r="14">
          <cell r="A14" t="str">
            <v>Descripción</v>
          </cell>
          <cell r="B14" t="str">
            <v>Jornal Oficial</v>
          </cell>
          <cell r="C14">
            <v>0</v>
          </cell>
          <cell r="D14">
            <v>0</v>
          </cell>
          <cell r="E14">
            <v>0</v>
          </cell>
          <cell r="F14" t="str">
            <v>Jornal Ayudante</v>
          </cell>
          <cell r="G14">
            <v>0</v>
          </cell>
          <cell r="H14">
            <v>0</v>
          </cell>
          <cell r="I14">
            <v>0</v>
          </cell>
        </row>
        <row r="15">
          <cell r="A15" t="str">
            <v>P. ALBAÑILERIA</v>
          </cell>
          <cell r="B15">
            <v>82219.749999999985</v>
          </cell>
          <cell r="C15">
            <v>0</v>
          </cell>
          <cell r="D15">
            <v>0</v>
          </cell>
          <cell r="E15">
            <v>0</v>
          </cell>
          <cell r="F15">
            <v>30436.499999999996</v>
          </cell>
          <cell r="G15">
            <v>0</v>
          </cell>
          <cell r="H15">
            <v>0</v>
          </cell>
          <cell r="I15">
            <v>0</v>
          </cell>
        </row>
        <row r="16">
          <cell r="A16" t="str">
            <v>P. INSTALACIONES BASICA</v>
          </cell>
          <cell r="B16">
            <v>90441.725000000006</v>
          </cell>
          <cell r="C16">
            <v>0</v>
          </cell>
          <cell r="D16">
            <v>0</v>
          </cell>
          <cell r="E16">
            <v>0</v>
          </cell>
          <cell r="F16">
            <v>33480.15</v>
          </cell>
          <cell r="G16">
            <v>0</v>
          </cell>
          <cell r="H16">
            <v>0</v>
          </cell>
          <cell r="I16">
            <v>0</v>
          </cell>
        </row>
        <row r="17">
          <cell r="A17" t="str">
            <v>1.1.7</v>
          </cell>
          <cell r="B17" t="str">
            <v>DEMOLICION Y RETIRO DE ESCOMBROS</v>
          </cell>
          <cell r="C17">
            <v>0</v>
          </cell>
          <cell r="D17">
            <v>0</v>
          </cell>
          <cell r="E17">
            <v>0</v>
          </cell>
          <cell r="F17">
            <v>0</v>
          </cell>
          <cell r="G17">
            <v>0</v>
          </cell>
          <cell r="H17">
            <v>0</v>
          </cell>
          <cell r="I17">
            <v>0</v>
          </cell>
        </row>
        <row r="18">
          <cell r="A18" t="str">
            <v>1.1.7</v>
          </cell>
          <cell r="B18" t="str">
            <v>VALLA INFORMATIVA</v>
          </cell>
          <cell r="C18">
            <v>0</v>
          </cell>
          <cell r="D18">
            <v>0</v>
          </cell>
          <cell r="E18">
            <v>0</v>
          </cell>
          <cell r="F18">
            <v>0</v>
          </cell>
          <cell r="G18">
            <v>0</v>
          </cell>
          <cell r="H18">
            <v>0</v>
          </cell>
          <cell r="I18">
            <v>0</v>
          </cell>
        </row>
        <row r="19">
          <cell r="A19" t="str">
            <v>P. PINTURA</v>
          </cell>
          <cell r="B19">
            <v>94552.71249999998</v>
          </cell>
          <cell r="C19">
            <v>0</v>
          </cell>
          <cell r="D19">
            <v>0</v>
          </cell>
          <cell r="E19">
            <v>0</v>
          </cell>
          <cell r="F19">
            <v>35001.974999999999</v>
          </cell>
          <cell r="G19">
            <v>0</v>
          </cell>
          <cell r="H19">
            <v>0</v>
          </cell>
          <cell r="I19">
            <v>0</v>
          </cell>
        </row>
        <row r="20">
          <cell r="A20" t="str">
            <v>P. CARPINTERIA</v>
          </cell>
          <cell r="B20">
            <v>98663.699999999983</v>
          </cell>
          <cell r="C20">
            <v>0</v>
          </cell>
          <cell r="D20">
            <v>0</v>
          </cell>
          <cell r="E20">
            <v>0</v>
          </cell>
          <cell r="F20">
            <v>36523.799999999996</v>
          </cell>
          <cell r="G20">
            <v>0</v>
          </cell>
          <cell r="H20">
            <v>0</v>
          </cell>
          <cell r="I20">
            <v>0</v>
          </cell>
        </row>
        <row r="21">
          <cell r="A21" t="str">
            <v>P. CABLEADO ESTRUCTURADO</v>
          </cell>
          <cell r="B21">
            <v>109352.26749999999</v>
          </cell>
          <cell r="C21">
            <v>0</v>
          </cell>
          <cell r="D21">
            <v>0</v>
          </cell>
          <cell r="E21">
            <v>0</v>
          </cell>
          <cell r="F21">
            <v>40480.544999999998</v>
          </cell>
          <cell r="G21">
            <v>0</v>
          </cell>
          <cell r="H21">
            <v>0</v>
          </cell>
          <cell r="I21">
            <v>0</v>
          </cell>
        </row>
        <row r="22">
          <cell r="A22">
            <v>0</v>
          </cell>
          <cell r="B22">
            <v>0</v>
          </cell>
          <cell r="C22">
            <v>0</v>
          </cell>
          <cell r="D22">
            <v>0</v>
          </cell>
          <cell r="E22">
            <v>0</v>
          </cell>
          <cell r="F22">
            <v>0</v>
          </cell>
          <cell r="G22" t="str">
            <v>Vlr actualizado</v>
          </cell>
          <cell r="H22" t="str">
            <v>% Actualización</v>
          </cell>
          <cell r="I22" t="str">
            <v>Vlr Actual</v>
          </cell>
        </row>
        <row r="23">
          <cell r="A23" t="str">
            <v>Excavaciones</v>
          </cell>
          <cell r="B23">
            <v>0</v>
          </cell>
          <cell r="C23">
            <v>0</v>
          </cell>
          <cell r="D23">
            <v>0</v>
          </cell>
          <cell r="E23">
            <v>3</v>
          </cell>
          <cell r="F23" t="str">
            <v>Ayudante</v>
          </cell>
          <cell r="G23">
            <v>91309.5</v>
          </cell>
          <cell r="H23">
            <v>0</v>
          </cell>
          <cell r="I23">
            <v>91309.499999999985</v>
          </cell>
        </row>
        <row r="24">
          <cell r="A24" t="str">
            <v>Rellenos de excavación</v>
          </cell>
          <cell r="B24">
            <v>0</v>
          </cell>
          <cell r="C24">
            <v>0</v>
          </cell>
          <cell r="D24">
            <v>0</v>
          </cell>
          <cell r="E24">
            <v>1</v>
          </cell>
          <cell r="F24" t="str">
            <v>Ayudante</v>
          </cell>
          <cell r="G24">
            <v>30436.5</v>
          </cell>
          <cell r="H24">
            <v>0</v>
          </cell>
          <cell r="I24">
            <v>30436.499999999996</v>
          </cell>
        </row>
        <row r="25">
          <cell r="A25" t="str">
            <v>Enchapes y acabados</v>
          </cell>
          <cell r="B25">
            <v>1</v>
          </cell>
          <cell r="C25" t="str">
            <v>oficial</v>
          </cell>
          <cell r="D25">
            <v>0</v>
          </cell>
          <cell r="E25">
            <v>1</v>
          </cell>
          <cell r="F25" t="str">
            <v>Ayudante</v>
          </cell>
          <cell r="G25">
            <v>112656.25</v>
          </cell>
          <cell r="H25">
            <v>0</v>
          </cell>
          <cell r="I25">
            <v>112656.24999999999</v>
          </cell>
        </row>
        <row r="26">
          <cell r="A26" t="str">
            <v>Cuadrilla Demoliciones</v>
          </cell>
          <cell r="B26">
            <v>0</v>
          </cell>
          <cell r="C26">
            <v>0</v>
          </cell>
          <cell r="D26">
            <v>0</v>
          </cell>
          <cell r="E26">
            <v>2</v>
          </cell>
          <cell r="F26" t="str">
            <v>Ayudante</v>
          </cell>
          <cell r="G26">
            <v>60873</v>
          </cell>
          <cell r="H26">
            <v>0</v>
          </cell>
          <cell r="I26">
            <v>60872.999999999993</v>
          </cell>
        </row>
        <row r="27">
          <cell r="A27" t="str">
            <v>Excavaciones en roca</v>
          </cell>
          <cell r="B27">
            <v>1</v>
          </cell>
          <cell r="C27" t="str">
            <v>Oficial</v>
          </cell>
          <cell r="D27" t="str">
            <v>+</v>
          </cell>
          <cell r="E27">
            <v>3</v>
          </cell>
          <cell r="F27" t="str">
            <v>Ayudante</v>
          </cell>
          <cell r="G27">
            <v>173529.25</v>
          </cell>
          <cell r="H27">
            <v>0</v>
          </cell>
          <cell r="I27">
            <v>173529.24999999997</v>
          </cell>
        </row>
        <row r="28">
          <cell r="A28" t="str">
            <v>Albañilería</v>
          </cell>
          <cell r="B28">
            <v>2</v>
          </cell>
          <cell r="C28" t="str">
            <v>Oficial</v>
          </cell>
          <cell r="D28" t="str">
            <v>+</v>
          </cell>
          <cell r="E28">
            <v>1</v>
          </cell>
          <cell r="F28" t="str">
            <v>Ayudante</v>
          </cell>
          <cell r="G28">
            <v>194876</v>
          </cell>
          <cell r="H28">
            <v>0</v>
          </cell>
          <cell r="I28">
            <v>194875.99999999997</v>
          </cell>
        </row>
        <row r="29">
          <cell r="A29" t="str">
            <v>Estructuras</v>
          </cell>
          <cell r="B29">
            <v>2</v>
          </cell>
          <cell r="C29" t="str">
            <v>Oficial</v>
          </cell>
          <cell r="D29" t="str">
            <v>+</v>
          </cell>
          <cell r="E29">
            <v>3</v>
          </cell>
          <cell r="F29" t="str">
            <v>Ayudante</v>
          </cell>
          <cell r="G29">
            <v>255749</v>
          </cell>
          <cell r="H29">
            <v>0</v>
          </cell>
          <cell r="I29">
            <v>255748.99999999994</v>
          </cell>
        </row>
        <row r="30">
          <cell r="A30" t="str">
            <v>Topografía</v>
          </cell>
          <cell r="B30">
            <v>1</v>
          </cell>
          <cell r="C30" t="str">
            <v>Oficial</v>
          </cell>
          <cell r="D30" t="str">
            <v>+</v>
          </cell>
          <cell r="E30">
            <v>3</v>
          </cell>
          <cell r="F30" t="str">
            <v>Ayudante</v>
          </cell>
          <cell r="G30">
            <v>190882.18</v>
          </cell>
          <cell r="H30">
            <v>0</v>
          </cell>
          <cell r="I30">
            <v>190882.17500000002</v>
          </cell>
        </row>
        <row r="31">
          <cell r="A31" t="str">
            <v>Instalaciones</v>
          </cell>
          <cell r="B31">
            <v>2</v>
          </cell>
          <cell r="C31" t="str">
            <v>Oficial</v>
          </cell>
          <cell r="D31" t="str">
            <v>+</v>
          </cell>
          <cell r="E31">
            <v>2</v>
          </cell>
          <cell r="F31" t="str">
            <v>Ayudante</v>
          </cell>
          <cell r="G31">
            <v>247843.75</v>
          </cell>
          <cell r="H31">
            <v>0</v>
          </cell>
          <cell r="I31">
            <v>247843.75</v>
          </cell>
        </row>
        <row r="32">
          <cell r="A32" t="str">
            <v>Cuadrilla 1 - 4</v>
          </cell>
          <cell r="B32">
            <v>1</v>
          </cell>
          <cell r="C32" t="str">
            <v>Oficial</v>
          </cell>
          <cell r="D32" t="str">
            <v>+</v>
          </cell>
          <cell r="E32">
            <v>4</v>
          </cell>
          <cell r="F32" t="str">
            <v>Ayudante</v>
          </cell>
          <cell r="G32">
            <v>244758.9</v>
          </cell>
          <cell r="H32">
            <v>0</v>
          </cell>
          <cell r="I32">
            <v>244758.89999999997</v>
          </cell>
        </row>
        <row r="33">
          <cell r="A33" t="str">
            <v>Cuadrilla 1 - 1</v>
          </cell>
          <cell r="B33">
            <v>1</v>
          </cell>
          <cell r="C33" t="str">
            <v>Oficial</v>
          </cell>
          <cell r="D33" t="str">
            <v>+</v>
          </cell>
          <cell r="E33">
            <v>1</v>
          </cell>
          <cell r="F33" t="str">
            <v>Ayudante</v>
          </cell>
          <cell r="G33">
            <v>135187.5</v>
          </cell>
          <cell r="H33">
            <v>0</v>
          </cell>
          <cell r="I33">
            <v>135187.49999999997</v>
          </cell>
        </row>
        <row r="34">
          <cell r="A34" t="str">
            <v>Cuadrilla 1 - 3</v>
          </cell>
          <cell r="B34">
            <v>1</v>
          </cell>
          <cell r="C34" t="str">
            <v>Oficial</v>
          </cell>
          <cell r="D34" t="str">
            <v>+</v>
          </cell>
          <cell r="E34">
            <v>3</v>
          </cell>
          <cell r="F34" t="str">
            <v>Ayudante</v>
          </cell>
          <cell r="G34">
            <v>173529.25</v>
          </cell>
          <cell r="H34">
            <v>0</v>
          </cell>
          <cell r="I34">
            <v>173529.24999999997</v>
          </cell>
        </row>
        <row r="35">
          <cell r="A35" t="str">
            <v>Cuadrilla 1 - 6</v>
          </cell>
          <cell r="B35">
            <v>1</v>
          </cell>
          <cell r="C35" t="str">
            <v>Oficial</v>
          </cell>
          <cell r="D35" t="str">
            <v>+</v>
          </cell>
          <cell r="E35">
            <v>6</v>
          </cell>
          <cell r="F35" t="str">
            <v>Ayudante</v>
          </cell>
          <cell r="G35">
            <v>264838.75</v>
          </cell>
          <cell r="H35">
            <v>0</v>
          </cell>
          <cell r="I35">
            <v>264838.74999999994</v>
          </cell>
        </row>
        <row r="36">
          <cell r="A36" t="str">
            <v>Cuadrilla Hidraúlico y Sanitario</v>
          </cell>
          <cell r="B36">
            <v>1</v>
          </cell>
          <cell r="C36" t="str">
            <v>Oficial</v>
          </cell>
          <cell r="D36" t="str">
            <v>+</v>
          </cell>
          <cell r="E36">
            <v>1</v>
          </cell>
          <cell r="F36" t="str">
            <v>Ayudante</v>
          </cell>
          <cell r="G36">
            <v>123921.88</v>
          </cell>
          <cell r="H36">
            <v>0</v>
          </cell>
          <cell r="I36">
            <v>123921.875</v>
          </cell>
        </row>
        <row r="37">
          <cell r="A37" t="str">
            <v>Cuadrilla Carpinteria metálica</v>
          </cell>
          <cell r="B37">
            <v>1</v>
          </cell>
          <cell r="C37" t="str">
            <v>Oficial</v>
          </cell>
          <cell r="D37" t="str">
            <v>+</v>
          </cell>
          <cell r="E37">
            <v>1</v>
          </cell>
          <cell r="F37" t="str">
            <v>Ayudante</v>
          </cell>
          <cell r="G37">
            <v>135187.49999999997</v>
          </cell>
          <cell r="H37">
            <v>0</v>
          </cell>
          <cell r="I37">
            <v>129554.68749999997</v>
          </cell>
        </row>
        <row r="38">
          <cell r="A38" t="str">
            <v>Cuadrilla  Eléctrico</v>
          </cell>
          <cell r="B38">
            <v>1</v>
          </cell>
          <cell r="C38" t="str">
            <v xml:space="preserve">Oficial </v>
          </cell>
          <cell r="D38" t="str">
            <v>+</v>
          </cell>
          <cell r="E38">
            <v>1</v>
          </cell>
          <cell r="F38" t="str">
            <v>Ayudante</v>
          </cell>
          <cell r="G38">
            <v>149832.8125</v>
          </cell>
          <cell r="H38">
            <v>0</v>
          </cell>
          <cell r="I38">
            <v>149832.8125</v>
          </cell>
        </row>
        <row r="39">
          <cell r="A39" t="str">
            <v>Carpintería</v>
          </cell>
          <cell r="B39">
            <v>1</v>
          </cell>
          <cell r="C39" t="str">
            <v>Oficial</v>
          </cell>
          <cell r="D39" t="str">
            <v>+</v>
          </cell>
          <cell r="E39">
            <v>2</v>
          </cell>
          <cell r="F39" t="str">
            <v>Ayudante</v>
          </cell>
          <cell r="G39">
            <v>171711.3</v>
          </cell>
          <cell r="H39">
            <v>0</v>
          </cell>
          <cell r="I39">
            <v>171711.3</v>
          </cell>
        </row>
        <row r="40">
          <cell r="A40" t="str">
            <v>Pintura</v>
          </cell>
          <cell r="B40">
            <v>2</v>
          </cell>
          <cell r="C40" t="str">
            <v>Oficial</v>
          </cell>
          <cell r="D40" t="str">
            <v>+</v>
          </cell>
          <cell r="E40">
            <v>1</v>
          </cell>
          <cell r="F40" t="str">
            <v>Ayudante</v>
          </cell>
          <cell r="G40">
            <v>224107.4</v>
          </cell>
          <cell r="H40">
            <v>0</v>
          </cell>
          <cell r="I40">
            <v>224107.39999999997</v>
          </cell>
        </row>
        <row r="41">
          <cell r="A41" t="str">
            <v>Mampostería</v>
          </cell>
          <cell r="B41">
            <v>2</v>
          </cell>
          <cell r="C41" t="str">
            <v>Oficial</v>
          </cell>
          <cell r="D41" t="str">
            <v>+</v>
          </cell>
          <cell r="E41">
            <v>1</v>
          </cell>
          <cell r="F41" t="str">
            <v>Ayudante</v>
          </cell>
          <cell r="G41">
            <v>194876</v>
          </cell>
          <cell r="H41">
            <v>0</v>
          </cell>
          <cell r="I41">
            <v>194875.99999999997</v>
          </cell>
        </row>
        <row r="42">
          <cell r="A42" t="str">
            <v>Vías</v>
          </cell>
          <cell r="B42">
            <v>3</v>
          </cell>
          <cell r="C42" t="str">
            <v>Oficial</v>
          </cell>
          <cell r="D42" t="str">
            <v>+</v>
          </cell>
          <cell r="E42">
            <v>4</v>
          </cell>
          <cell r="F42" t="str">
            <v>Ayudante</v>
          </cell>
          <cell r="G42">
            <v>423666.04</v>
          </cell>
          <cell r="H42">
            <v>0</v>
          </cell>
          <cell r="I42">
            <v>423666.03749999998</v>
          </cell>
        </row>
        <row r="43">
          <cell r="A43" t="str">
            <v>Cuadrilla Carpinteria Aluminio</v>
          </cell>
          <cell r="B43">
            <v>2</v>
          </cell>
          <cell r="C43" t="str">
            <v>Oficial</v>
          </cell>
          <cell r="D43" t="str">
            <v>+</v>
          </cell>
          <cell r="E43">
            <v>2</v>
          </cell>
          <cell r="F43" t="str">
            <v>Ayudante</v>
          </cell>
          <cell r="G43">
            <v>270375</v>
          </cell>
          <cell r="H43">
            <v>0</v>
          </cell>
          <cell r="I43">
            <v>270374.99999999994</v>
          </cell>
        </row>
        <row r="44">
          <cell r="A44" t="str">
            <v>Cuadrilla instalaciones a  gas</v>
          </cell>
          <cell r="B44">
            <v>2</v>
          </cell>
          <cell r="C44" t="str">
            <v>Oficiales</v>
          </cell>
          <cell r="D44">
            <v>0</v>
          </cell>
          <cell r="E44">
            <v>0</v>
          </cell>
          <cell r="F44">
            <v>0</v>
          </cell>
          <cell r="G44">
            <v>218704.54</v>
          </cell>
          <cell r="H44">
            <v>0</v>
          </cell>
          <cell r="I44">
            <v>218704.53499999997</v>
          </cell>
        </row>
        <row r="45">
          <cell r="A45" t="str">
            <v>Ingeniero</v>
          </cell>
          <cell r="B45">
            <v>0</v>
          </cell>
          <cell r="C45">
            <v>0</v>
          </cell>
          <cell r="D45">
            <v>0</v>
          </cell>
          <cell r="E45">
            <v>0</v>
          </cell>
          <cell r="F45">
            <v>0</v>
          </cell>
          <cell r="G45">
            <v>250000</v>
          </cell>
          <cell r="H45">
            <v>0</v>
          </cell>
          <cell r="I45">
            <v>250000</v>
          </cell>
        </row>
        <row r="46">
          <cell r="A46" t="str">
            <v>Tramitador</v>
          </cell>
          <cell r="B46">
            <v>0</v>
          </cell>
          <cell r="C46">
            <v>0</v>
          </cell>
          <cell r="D46">
            <v>0</v>
          </cell>
          <cell r="E46">
            <v>0</v>
          </cell>
          <cell r="F46">
            <v>0</v>
          </cell>
          <cell r="G46">
            <v>120000</v>
          </cell>
          <cell r="H46">
            <v>0</v>
          </cell>
          <cell r="I46">
            <v>120000</v>
          </cell>
        </row>
      </sheetData>
      <sheetData sheetId="12">
        <row r="12">
          <cell r="A12" t="str">
            <v>COSTOS DE TRANSPORTE</v>
          </cell>
          <cell r="B12">
            <v>0</v>
          </cell>
          <cell r="C12">
            <v>0</v>
          </cell>
          <cell r="D12">
            <v>0</v>
          </cell>
          <cell r="E12">
            <v>0</v>
          </cell>
          <cell r="F12">
            <v>0</v>
          </cell>
          <cell r="G12">
            <v>0</v>
          </cell>
          <cell r="H12">
            <v>0</v>
          </cell>
          <cell r="I12">
            <v>0</v>
          </cell>
        </row>
        <row r="13">
          <cell r="A13" t="str">
            <v>JORNADA DIARIA</v>
          </cell>
          <cell r="B13">
            <v>0</v>
          </cell>
          <cell r="C13">
            <v>0</v>
          </cell>
          <cell r="D13">
            <v>0</v>
          </cell>
          <cell r="E13">
            <v>0</v>
          </cell>
          <cell r="F13">
            <v>8</v>
          </cell>
          <cell r="G13">
            <v>0</v>
          </cell>
          <cell r="H13">
            <v>0</v>
          </cell>
          <cell r="I13" t="str">
            <v>Horas</v>
          </cell>
        </row>
        <row r="14">
          <cell r="A14" t="str">
            <v>Descripción</v>
          </cell>
          <cell r="B14" t="str">
            <v>Capacidad</v>
          </cell>
          <cell r="C14">
            <v>0</v>
          </cell>
          <cell r="D14" t="str">
            <v>Tarifa hora</v>
          </cell>
          <cell r="E14">
            <v>0</v>
          </cell>
          <cell r="F14">
            <v>0</v>
          </cell>
          <cell r="G14">
            <v>0</v>
          </cell>
          <cell r="H14" t="str">
            <v>Tarifa por viaje</v>
          </cell>
          <cell r="I14">
            <v>0</v>
          </cell>
        </row>
        <row r="15">
          <cell r="A15">
            <v>0</v>
          </cell>
          <cell r="B15" t="str">
            <v>Cantidad</v>
          </cell>
          <cell r="C15" t="str">
            <v>UN</v>
          </cell>
          <cell r="D15">
            <v>0</v>
          </cell>
          <cell r="E15">
            <v>0</v>
          </cell>
          <cell r="F15">
            <v>0</v>
          </cell>
          <cell r="G15">
            <v>0</v>
          </cell>
          <cell r="H15">
            <v>0</v>
          </cell>
          <cell r="I15">
            <v>0</v>
          </cell>
        </row>
        <row r="16">
          <cell r="A16" t="str">
            <v>Volqueta c/operario y combustible 6m3 max  30 Km</v>
          </cell>
          <cell r="B16">
            <v>6</v>
          </cell>
          <cell r="C16" t="str">
            <v>M3</v>
          </cell>
          <cell r="D16">
            <v>32000</v>
          </cell>
          <cell r="E16">
            <v>0</v>
          </cell>
          <cell r="F16">
            <v>0</v>
          </cell>
          <cell r="G16">
            <v>0</v>
          </cell>
          <cell r="H16">
            <v>110000</v>
          </cell>
          <cell r="I16">
            <v>0</v>
          </cell>
        </row>
        <row r="17">
          <cell r="A17" t="str">
            <v>1.1.7</v>
          </cell>
          <cell r="B17" t="str">
            <v>DEMOLICION Y RETIRO DE ESCOMBROS</v>
          </cell>
          <cell r="C17" t="str">
            <v>M3</v>
          </cell>
          <cell r="D17">
            <v>0</v>
          </cell>
          <cell r="E17">
            <v>0</v>
          </cell>
          <cell r="F17">
            <v>0</v>
          </cell>
          <cell r="G17">
            <v>0</v>
          </cell>
          <cell r="H17">
            <v>110000</v>
          </cell>
          <cell r="I17">
            <v>0</v>
          </cell>
        </row>
        <row r="18">
          <cell r="A18" t="str">
            <v>1.1.7</v>
          </cell>
          <cell r="B18" t="str">
            <v>VALLA INFORMATIVA</v>
          </cell>
          <cell r="C18" t="str">
            <v>M3</v>
          </cell>
          <cell r="D18">
            <v>0</v>
          </cell>
          <cell r="E18">
            <v>0</v>
          </cell>
          <cell r="F18">
            <v>0</v>
          </cell>
          <cell r="G18">
            <v>0</v>
          </cell>
          <cell r="H18">
            <v>110000</v>
          </cell>
          <cell r="I18">
            <v>0</v>
          </cell>
        </row>
        <row r="19">
          <cell r="A19" t="str">
            <v>Volqueta c/operario y combustible 5,5m3 max 30 Km</v>
          </cell>
          <cell r="B19">
            <v>5.5</v>
          </cell>
          <cell r="C19" t="str">
            <v>M3</v>
          </cell>
          <cell r="D19">
            <v>0</v>
          </cell>
          <cell r="E19">
            <v>0</v>
          </cell>
          <cell r="F19">
            <v>0</v>
          </cell>
          <cell r="G19">
            <v>0</v>
          </cell>
          <cell r="H19">
            <v>90000</v>
          </cell>
          <cell r="I19">
            <v>0</v>
          </cell>
        </row>
        <row r="20">
          <cell r="A20" t="str">
            <v>Camión 4 Toneladas</v>
          </cell>
          <cell r="B20">
            <v>4</v>
          </cell>
          <cell r="C20" t="str">
            <v>TN</v>
          </cell>
          <cell r="D20">
            <v>18000</v>
          </cell>
          <cell r="E20">
            <v>0</v>
          </cell>
          <cell r="F20">
            <v>0</v>
          </cell>
          <cell r="G20">
            <v>0</v>
          </cell>
          <cell r="H20">
            <v>36000</v>
          </cell>
          <cell r="I20">
            <v>0</v>
          </cell>
        </row>
        <row r="21">
          <cell r="A21" t="str">
            <v>Camión 8 Toneladas</v>
          </cell>
          <cell r="B21">
            <v>8</v>
          </cell>
          <cell r="C21" t="str">
            <v>TN</v>
          </cell>
          <cell r="D21">
            <v>35000</v>
          </cell>
          <cell r="E21">
            <v>0</v>
          </cell>
          <cell r="F21">
            <v>0</v>
          </cell>
          <cell r="G21">
            <v>0</v>
          </cell>
          <cell r="H21">
            <v>70000</v>
          </cell>
          <cell r="I21">
            <v>0</v>
          </cell>
        </row>
        <row r="22">
          <cell r="A22" t="str">
            <v>Cama-baja</v>
          </cell>
          <cell r="B22">
            <v>15</v>
          </cell>
          <cell r="C22" t="str">
            <v>TN</v>
          </cell>
          <cell r="D22">
            <v>70000</v>
          </cell>
          <cell r="E22">
            <v>0</v>
          </cell>
          <cell r="F22">
            <v>0</v>
          </cell>
          <cell r="G22">
            <v>0</v>
          </cell>
          <cell r="H22">
            <v>420000</v>
          </cell>
          <cell r="I22">
            <v>0</v>
          </cell>
        </row>
        <row r="23">
          <cell r="A23" t="str">
            <v>Campero</v>
          </cell>
          <cell r="B23">
            <v>1.5</v>
          </cell>
          <cell r="C23" t="str">
            <v>TN</v>
          </cell>
          <cell r="D23">
            <v>25000</v>
          </cell>
          <cell r="E23">
            <v>0</v>
          </cell>
          <cell r="F23">
            <v>0</v>
          </cell>
          <cell r="G23">
            <v>0</v>
          </cell>
          <cell r="H23">
            <v>50000</v>
          </cell>
          <cell r="I23">
            <v>0</v>
          </cell>
        </row>
        <row r="24">
          <cell r="A24" t="str">
            <v>Chalupa</v>
          </cell>
          <cell r="B24">
            <v>0.5</v>
          </cell>
          <cell r="C24" t="str">
            <v>TN</v>
          </cell>
          <cell r="D24">
            <v>25000</v>
          </cell>
          <cell r="E24">
            <v>0</v>
          </cell>
          <cell r="F24">
            <v>0</v>
          </cell>
          <cell r="G24">
            <v>0</v>
          </cell>
          <cell r="H24">
            <v>50000</v>
          </cell>
          <cell r="I24">
            <v>0</v>
          </cell>
        </row>
        <row r="25">
          <cell r="A25" t="str">
            <v>Transporte elementos prefabricados</v>
          </cell>
          <cell r="B25">
            <v>1</v>
          </cell>
          <cell r="C25" t="str">
            <v>UN</v>
          </cell>
          <cell r="D25">
            <v>6500</v>
          </cell>
          <cell r="E25">
            <v>0</v>
          </cell>
          <cell r="F25">
            <v>0</v>
          </cell>
          <cell r="G25">
            <v>0</v>
          </cell>
          <cell r="H25">
            <v>6500</v>
          </cell>
          <cell r="I25">
            <v>0</v>
          </cell>
        </row>
        <row r="26">
          <cell r="A26" t="str">
            <v>Volqueta c/operario y combustible 6m3 max  70 Km</v>
          </cell>
          <cell r="B26">
            <v>6</v>
          </cell>
          <cell r="C26" t="str">
            <v>M3</v>
          </cell>
          <cell r="D26">
            <v>0</v>
          </cell>
          <cell r="E26">
            <v>0</v>
          </cell>
          <cell r="F26">
            <v>0</v>
          </cell>
          <cell r="G26">
            <v>0</v>
          </cell>
          <cell r="H26">
            <v>190000</v>
          </cell>
          <cell r="I26">
            <v>0</v>
          </cell>
        </row>
        <row r="27">
          <cell r="A27">
            <v>0</v>
          </cell>
          <cell r="B27">
            <v>0</v>
          </cell>
          <cell r="C27">
            <v>0</v>
          </cell>
          <cell r="D27">
            <v>0</v>
          </cell>
          <cell r="E27">
            <v>0</v>
          </cell>
          <cell r="F27">
            <v>0</v>
          </cell>
          <cell r="G27">
            <v>0</v>
          </cell>
          <cell r="H27">
            <v>0</v>
          </cell>
          <cell r="I27">
            <v>0</v>
          </cell>
        </row>
        <row r="28">
          <cell r="A28">
            <v>0</v>
          </cell>
          <cell r="B28">
            <v>0</v>
          </cell>
          <cell r="C28">
            <v>0</v>
          </cell>
          <cell r="D28">
            <v>0</v>
          </cell>
          <cell r="E28">
            <v>0</v>
          </cell>
          <cell r="F28">
            <v>0</v>
          </cell>
          <cell r="G28">
            <v>0</v>
          </cell>
          <cell r="H28">
            <v>0</v>
          </cell>
          <cell r="I28">
            <v>0</v>
          </cell>
        </row>
        <row r="29">
          <cell r="A29">
            <v>0</v>
          </cell>
          <cell r="B29">
            <v>0</v>
          </cell>
          <cell r="C29">
            <v>0</v>
          </cell>
          <cell r="D29">
            <v>0</v>
          </cell>
          <cell r="E29">
            <v>0</v>
          </cell>
          <cell r="F29">
            <v>0</v>
          </cell>
          <cell r="G29">
            <v>0</v>
          </cell>
          <cell r="H29">
            <v>0</v>
          </cell>
          <cell r="I29">
            <v>0</v>
          </cell>
        </row>
        <row r="30">
          <cell r="A30">
            <v>0</v>
          </cell>
          <cell r="B30">
            <v>0</v>
          </cell>
          <cell r="C30">
            <v>0</v>
          </cell>
          <cell r="D30">
            <v>0</v>
          </cell>
          <cell r="E30">
            <v>0</v>
          </cell>
          <cell r="F30">
            <v>0</v>
          </cell>
          <cell r="G30">
            <v>0</v>
          </cell>
          <cell r="H30">
            <v>0</v>
          </cell>
          <cell r="I30">
            <v>0</v>
          </cell>
        </row>
      </sheetData>
      <sheetData sheetId="13">
        <row r="15">
          <cell r="A15" t="str">
            <v>Cargador tipo Cat - 904</v>
          </cell>
        </row>
        <row r="16">
          <cell r="A16" t="str">
            <v>Compresor</v>
          </cell>
        </row>
        <row r="17">
          <cell r="A17" t="str">
            <v>1.1.7</v>
          </cell>
        </row>
        <row r="18">
          <cell r="A18" t="str">
            <v>1.1.7</v>
          </cell>
        </row>
        <row r="19">
          <cell r="A19" t="str">
            <v>Compresor 2 martillos 185 PCM</v>
          </cell>
        </row>
        <row r="20">
          <cell r="A20" t="str">
            <v>Cortadora para metal</v>
          </cell>
        </row>
        <row r="21">
          <cell r="A21" t="str">
            <v>Equipo de topografía</v>
          </cell>
        </row>
        <row r="22">
          <cell r="A22" t="str">
            <v>Equipo de Soldadura</v>
          </cell>
        </row>
        <row r="23">
          <cell r="A23" t="str">
            <v>Figuradora</v>
          </cell>
        </row>
        <row r="24">
          <cell r="A24" t="str">
            <v>Pulidora</v>
          </cell>
        </row>
        <row r="25">
          <cell r="A25" t="str">
            <v>Pulidora pisos incluye piedras y ceras</v>
          </cell>
        </row>
        <row r="26">
          <cell r="A26" t="str">
            <v>Formaleta</v>
          </cell>
        </row>
        <row r="27">
          <cell r="A27" t="str">
            <v>Formaleta entrepiso por 4 semanas M2</v>
          </cell>
        </row>
        <row r="28">
          <cell r="A28" t="str">
            <v>Formaleta entrepiso M2</v>
          </cell>
        </row>
        <row r="29">
          <cell r="A29" t="str">
            <v>Herramienta Eléctrica</v>
          </cell>
        </row>
        <row r="30">
          <cell r="A30" t="str">
            <v>Herramienta menor</v>
          </cell>
        </row>
        <row r="31">
          <cell r="A31" t="str">
            <v>Mezcladora a gasolina</v>
          </cell>
        </row>
        <row r="32">
          <cell r="A32" t="str">
            <v>Motosierra profesional</v>
          </cell>
        </row>
        <row r="33">
          <cell r="A33" t="str">
            <v>Andamio metálico</v>
          </cell>
        </row>
        <row r="34">
          <cell r="A34" t="str">
            <v xml:space="preserve">Paral metálico </v>
          </cell>
        </row>
        <row r="35">
          <cell r="A35" t="str">
            <v>Paral telescopico</v>
          </cell>
        </row>
        <row r="36">
          <cell r="A36" t="str">
            <v>Poleas y Cuerdas</v>
          </cell>
        </row>
        <row r="37">
          <cell r="A37" t="str">
            <v>Rana</v>
          </cell>
        </row>
        <row r="38">
          <cell r="A38" t="str">
            <v>Retroexcavadora orugas tipo 320 pala 1,2 m3</v>
          </cell>
        </row>
        <row r="39">
          <cell r="A39" t="str">
            <v>Retroexcavadora llantas Tipo Cat 428</v>
          </cell>
        </row>
        <row r="40">
          <cell r="A40" t="str">
            <v>Tanque de agua</v>
          </cell>
        </row>
        <row r="41">
          <cell r="A41" t="str">
            <v>Taladro Industrial</v>
          </cell>
        </row>
        <row r="42">
          <cell r="A42" t="str">
            <v>Vibrocompactador a gasolina</v>
          </cell>
        </row>
        <row r="43">
          <cell r="A43" t="str">
            <v>Vibrador electrico concreto 110</v>
          </cell>
        </row>
        <row r="44">
          <cell r="A44" t="str">
            <v>Vibrador a gasolina</v>
          </cell>
        </row>
        <row r="45">
          <cell r="A45" t="str">
            <v>Volqueta (6m3/Operario y combustible)</v>
          </cell>
        </row>
        <row r="46">
          <cell r="A46" t="str">
            <v>Pluma (incluye operario, andamio y equipo de seguridad)</v>
          </cell>
        </row>
        <row r="47">
          <cell r="A47" t="str">
            <v>Carretilla tipo bogue</v>
          </cell>
        </row>
        <row r="48">
          <cell r="A48" t="str">
            <v>Equipo entrepiso (incluye, formaleta, parales y cercha metálica)</v>
          </cell>
        </row>
        <row r="49">
          <cell r="A49" t="str">
            <v>Cortadora ladrillo, incluye disco</v>
          </cell>
        </row>
        <row r="50">
          <cell r="A50" t="str">
            <v>Kit pintura (rodillo, brocha, lija, espatula)</v>
          </cell>
        </row>
        <row r="51">
          <cell r="A51" t="str">
            <v>Equipo perforador de pilotes d = 0,30 mts</v>
          </cell>
        </row>
        <row r="52">
          <cell r="A52" t="str">
            <v xml:space="preserve">Equipo perforador de pilotes d = 0,40 mts </v>
          </cell>
        </row>
        <row r="53">
          <cell r="A53" t="str">
            <v xml:space="preserve">Equipo perforador de pilotes d = 0,60 mts </v>
          </cell>
        </row>
        <row r="54">
          <cell r="A54" t="str">
            <v>Equipo perforador de pilotes d = 0,80 mts</v>
          </cell>
        </row>
        <row r="55">
          <cell r="A55" t="str">
            <v xml:space="preserve">Equipo perforador de pilotes d = 0,90 mts </v>
          </cell>
        </row>
        <row r="56">
          <cell r="A56" t="str">
            <v>Soplete (incluye cilindro gas)</v>
          </cell>
        </row>
        <row r="57">
          <cell r="A57" t="str">
            <v>Motobomba</v>
          </cell>
        </row>
        <row r="58">
          <cell r="A58" t="str">
            <v>Canguro</v>
          </cell>
        </row>
        <row r="59">
          <cell r="A59" t="str">
            <v>Pulidora incluye piedras para pulido</v>
          </cell>
        </row>
        <row r="60">
          <cell r="A60" t="str">
            <v>Cortadora de ladrillo incluye disco</v>
          </cell>
        </row>
        <row r="61">
          <cell r="A61" t="str">
            <v>Broca tusteno de 1/4"</v>
          </cell>
        </row>
        <row r="62">
          <cell r="A62" t="str">
            <v>Broca tusteno de 3/8"</v>
          </cell>
        </row>
        <row r="63">
          <cell r="A63" t="str">
            <v>Broca tusteno de 1/2"</v>
          </cell>
        </row>
        <row r="64">
          <cell r="A64" t="str">
            <v>Broca tusteno de 5/8"</v>
          </cell>
        </row>
        <row r="65">
          <cell r="A65" t="str">
            <v xml:space="preserve">Grua </v>
          </cell>
        </row>
      </sheetData>
      <sheetData sheetId="14">
        <row r="11">
          <cell r="A11" t="str">
            <v>A.C.P.M.</v>
          </cell>
        </row>
        <row r="12">
          <cell r="A12" t="str">
            <v>Abrazadera de 1"</v>
          </cell>
        </row>
        <row r="13">
          <cell r="A13" t="str">
            <v>Abrazadera de 1/2"</v>
          </cell>
        </row>
        <row r="14">
          <cell r="A14" t="str">
            <v>Abrazadera de 3/4"</v>
          </cell>
        </row>
        <row r="15">
          <cell r="A15" t="str">
            <v>Abrazadera metálica</v>
          </cell>
        </row>
        <row r="16">
          <cell r="A16" t="str">
            <v>Abrazadera metálica 1 1/2"</v>
          </cell>
        </row>
        <row r="17">
          <cell r="A17" t="str">
            <v>1.1.7</v>
          </cell>
        </row>
        <row r="18">
          <cell r="A18" t="str">
            <v>1.1.7</v>
          </cell>
        </row>
        <row r="19">
          <cell r="A19" t="str">
            <v>Abrazadera metálica 1 1/4"</v>
          </cell>
        </row>
        <row r="20">
          <cell r="A20" t="str">
            <v>Abrazadera metálica 1"</v>
          </cell>
        </row>
        <row r="21">
          <cell r="A21" t="str">
            <v>Abrazadera metálica 2"</v>
          </cell>
        </row>
        <row r="22">
          <cell r="A22" t="str">
            <v xml:space="preserve">Accesorio novafort </v>
          </cell>
        </row>
        <row r="23">
          <cell r="A23" t="str">
            <v>Accesorio PVCP-RDE 2" UZ</v>
          </cell>
        </row>
        <row r="24">
          <cell r="A24" t="str">
            <v>Accesorio PVCP-RDE 3" UZ</v>
          </cell>
        </row>
        <row r="25">
          <cell r="A25" t="str">
            <v>Accesorios - H.G. 1/2"</v>
          </cell>
        </row>
        <row r="26">
          <cell r="A26" t="str">
            <v>Accesorios - Y de 3"</v>
          </cell>
        </row>
        <row r="27">
          <cell r="A27" t="str">
            <v>Accesorios - Y de 4"</v>
          </cell>
        </row>
        <row r="28">
          <cell r="A28" t="str">
            <v>Accesorios PVC</v>
          </cell>
        </row>
        <row r="29">
          <cell r="A29" t="str">
            <v>Accesorios PVC-P 1 1/2"</v>
          </cell>
        </row>
        <row r="30">
          <cell r="A30" t="str">
            <v>Accesorios PVC-P 1 1/4"</v>
          </cell>
        </row>
        <row r="31">
          <cell r="A31" t="str">
            <v>Accesorios PVC-P 1"</v>
          </cell>
        </row>
        <row r="32">
          <cell r="A32" t="str">
            <v>Accesorios PVC-P 1/2"</v>
          </cell>
        </row>
        <row r="33">
          <cell r="A33" t="str">
            <v>Accesorios PVC-P 3/4"</v>
          </cell>
        </row>
        <row r="34">
          <cell r="A34" t="str">
            <v>Acero 37,000 p.s.i. 1/4"</v>
          </cell>
        </row>
        <row r="35">
          <cell r="A35" t="str">
            <v xml:space="preserve">Acero 60,000 p.s.i. </v>
          </cell>
        </row>
        <row r="36">
          <cell r="A36" t="str">
            <v>Acero de refuerzo 60000 PSI</v>
          </cell>
        </row>
        <row r="37">
          <cell r="A37" t="str">
            <v xml:space="preserve">Acero figurado 37,000 </v>
          </cell>
        </row>
        <row r="38">
          <cell r="A38" t="str">
            <v>Acero figurado 60,000 p.s.i. 1/2"</v>
          </cell>
        </row>
        <row r="39">
          <cell r="A39" t="str">
            <v>Acido muriatico</v>
          </cell>
        </row>
        <row r="40">
          <cell r="A40" t="str">
            <v xml:space="preserve">Acoflex plastico de 1/2" x  50 cms Lavamanos </v>
          </cell>
        </row>
        <row r="41">
          <cell r="A41" t="str">
            <v>Acoflex plastico de 1/2" x 7/8" de 50 cms. Sanitario</v>
          </cell>
        </row>
        <row r="42">
          <cell r="A42" t="str">
            <v>Acrilico transparente 2 mm, protección UV</v>
          </cell>
        </row>
        <row r="43">
          <cell r="A43" t="str">
            <v>Ad.Terminal cond.1"</v>
          </cell>
        </row>
        <row r="44">
          <cell r="A44" t="str">
            <v>Ad.Terminal cond.1/2"</v>
          </cell>
        </row>
        <row r="45">
          <cell r="A45" t="str">
            <v>Ad.Terminal cond.3/4"</v>
          </cell>
        </row>
        <row r="46">
          <cell r="A46" t="str">
            <v>Adaptador bajante rectangular PVC - Aguas Lluvias</v>
          </cell>
        </row>
        <row r="47">
          <cell r="A47" t="str">
            <v>Adaptador bajante rectangular PVC - alcantarillado</v>
          </cell>
        </row>
        <row r="48">
          <cell r="A48" t="str">
            <v>Adaptador conduit de 1/2"</v>
          </cell>
        </row>
        <row r="49">
          <cell r="A49" t="str">
            <v>Adaptador hembra PE AL PE 1216 - 1/2"</v>
          </cell>
        </row>
        <row r="50">
          <cell r="A50" t="str">
            <v>Adaptador hembra PE AL PE 1216 - 3/4"</v>
          </cell>
        </row>
        <row r="51">
          <cell r="A51" t="str">
            <v>Adaptador macho PE AL PE 1216 - 1/2"</v>
          </cell>
        </row>
        <row r="52">
          <cell r="A52" t="str">
            <v>Adaptador macho PE AL PE 1216 - 3/4"</v>
          </cell>
        </row>
        <row r="53">
          <cell r="A53" t="str">
            <v>Adaptador macho PVC de 1 1/2"</v>
          </cell>
        </row>
        <row r="54">
          <cell r="A54" t="str">
            <v>Adaptador macho PVC de 1"</v>
          </cell>
        </row>
        <row r="55">
          <cell r="A55" t="str">
            <v>Adaptador macho PVC de 1/2"</v>
          </cell>
        </row>
        <row r="56">
          <cell r="A56" t="str">
            <v>Adaptador macho PVC de 2 plg</v>
          </cell>
        </row>
        <row r="57">
          <cell r="A57" t="str">
            <v>Adoquín peatonal Santa Fe</v>
          </cell>
        </row>
        <row r="58">
          <cell r="A58" t="str">
            <v>Agua</v>
          </cell>
        </row>
        <row r="59">
          <cell r="A59" t="str">
            <v>Aislador de carrete en porcelana</v>
          </cell>
        </row>
        <row r="60">
          <cell r="A60" t="str">
            <v>Aislador de rosca para empalme</v>
          </cell>
        </row>
        <row r="61">
          <cell r="A61" t="str">
            <v>Aislador para percha BT</v>
          </cell>
        </row>
        <row r="62">
          <cell r="A62" t="str">
            <v>Aislador tipo pin</v>
          </cell>
        </row>
        <row r="63">
          <cell r="A63" t="str">
            <v>Alambre cobre THW 10 AWG</v>
          </cell>
        </row>
        <row r="64">
          <cell r="A64" t="str">
            <v>Alambre cobre THW 12 AWG</v>
          </cell>
        </row>
        <row r="65">
          <cell r="A65" t="str">
            <v>Alambre cobre THW 14 AWG</v>
          </cell>
        </row>
        <row r="66">
          <cell r="A66" t="str">
            <v>Alambre cobre THW 8 AWG</v>
          </cell>
        </row>
        <row r="67">
          <cell r="A67" t="str">
            <v>Alambre Cu desnudo AWG 10</v>
          </cell>
        </row>
        <row r="68">
          <cell r="A68" t="str">
            <v>Alambre Cu desnudo AWG 12</v>
          </cell>
        </row>
        <row r="69">
          <cell r="A69" t="str">
            <v>Alambre Cu desnudo AWG 14</v>
          </cell>
        </row>
        <row r="70">
          <cell r="A70" t="str">
            <v>Alambre de cobre No 10</v>
          </cell>
        </row>
        <row r="71">
          <cell r="A71" t="str">
            <v>Alambre de cobre No 12</v>
          </cell>
        </row>
        <row r="72">
          <cell r="A72" t="str">
            <v>Alambre de cobre No 14 desnudo</v>
          </cell>
        </row>
        <row r="73">
          <cell r="A73" t="str">
            <v>Alambre negro Cal. 18</v>
          </cell>
        </row>
        <row r="74">
          <cell r="A74" t="str">
            <v>Alambre Teléfono 2x22 estañado</v>
          </cell>
        </row>
        <row r="75">
          <cell r="A75" t="str">
            <v>Alicates</v>
          </cell>
        </row>
        <row r="76">
          <cell r="A76" t="str">
            <v>Alquiler Campamento 20 a 60 M2</v>
          </cell>
        </row>
        <row r="77">
          <cell r="A77" t="str">
            <v>Alumol Sika</v>
          </cell>
        </row>
        <row r="78">
          <cell r="A78" t="str">
            <v>Amarre plástico (zuncho)</v>
          </cell>
        </row>
        <row r="79">
          <cell r="A79" t="str">
            <v>Anclajes y abrazadera para bajantes aguas lluvias (3 - 4 plg)</v>
          </cell>
        </row>
        <row r="80">
          <cell r="A80" t="str">
            <v>Angulo 2 1/2" x 2 1/2" x 3/16"</v>
          </cell>
        </row>
        <row r="81">
          <cell r="A81" t="str">
            <v>Angulo 3/4 x 1/8</v>
          </cell>
        </row>
        <row r="82">
          <cell r="A82" t="str">
            <v>Angulo de cercha de 2" x 1"</v>
          </cell>
        </row>
        <row r="83">
          <cell r="A83" t="str">
            <v>Angulo de unión A-29</v>
          </cell>
        </row>
        <row r="84">
          <cell r="A84" t="str">
            <v>Anticorrosivo rojo claro PHLC</v>
          </cell>
        </row>
        <row r="85">
          <cell r="A85" t="str">
            <v xml:space="preserve">Antihumedad fachada </v>
          </cell>
        </row>
        <row r="86">
          <cell r="A86" t="str">
            <v>Arandela</v>
          </cell>
        </row>
        <row r="87">
          <cell r="A87" t="str">
            <v>Arbol especie local de 1,80 a 2,00 mts</v>
          </cell>
        </row>
        <row r="88">
          <cell r="A88" t="str">
            <v>Arena Amarilla Lavada</v>
          </cell>
        </row>
        <row r="89">
          <cell r="A89" t="str">
            <v>Arena Blanca</v>
          </cell>
        </row>
        <row r="90">
          <cell r="A90" t="str">
            <v>Arena de peña</v>
          </cell>
        </row>
        <row r="91">
          <cell r="A91" t="str">
            <v>Arena de rio</v>
          </cell>
        </row>
        <row r="92">
          <cell r="A92" t="str">
            <v>Arena de río (viaje 5 m3)</v>
          </cell>
        </row>
        <row r="93">
          <cell r="A93" t="str">
            <v xml:space="preserve">Arena lavada blanca </v>
          </cell>
        </row>
        <row r="94">
          <cell r="A94" t="str">
            <v>Arena lavada de pozo</v>
          </cell>
        </row>
        <row r="95">
          <cell r="A95" t="str">
            <v>Atornillador</v>
          </cell>
        </row>
        <row r="96">
          <cell r="A96" t="str">
            <v>Automático 3x100 Amp.</v>
          </cell>
        </row>
        <row r="97">
          <cell r="A97" t="str">
            <v>Automático 3x30, 3x40, 3x50 o 3x60 Amp.</v>
          </cell>
        </row>
        <row r="98">
          <cell r="A98" t="str">
            <v>Automático enchufable 1x20 Amp.</v>
          </cell>
        </row>
        <row r="99">
          <cell r="A99" t="str">
            <v>Automático enchufable 1x40 Amp.</v>
          </cell>
        </row>
        <row r="100">
          <cell r="A100" t="str">
            <v>Automático enchufable 2x20, 2x30, 2x40, 2x50 o 2x60 Amp.</v>
          </cell>
        </row>
        <row r="101">
          <cell r="A101" t="str">
            <v>Automático enchufable 2x70, 2x80 o 2x100 Amp.</v>
          </cell>
        </row>
        <row r="102">
          <cell r="A102" t="str">
            <v>Bajante PVC Rectangular</v>
          </cell>
        </row>
        <row r="103">
          <cell r="A103" t="str">
            <v xml:space="preserve">Baldosin cerámico blanco 20 x 20  Trafico 4 </v>
          </cell>
        </row>
        <row r="104">
          <cell r="A104" t="str">
            <v>Baldosin cerámico blanco 30 x 30</v>
          </cell>
        </row>
        <row r="105">
          <cell r="A105" t="str">
            <v>Baldosin cerámico cristanac corona 32,4 x 32,4</v>
          </cell>
        </row>
        <row r="106">
          <cell r="A106" t="str">
            <v>Baldosin cerámico Italia (30,5 x 30,5)</v>
          </cell>
        </row>
        <row r="107">
          <cell r="A107" t="str">
            <v>Baldosin cerámico pared  de 20 x 20 blanco primera</v>
          </cell>
        </row>
        <row r="108">
          <cell r="A108" t="str">
            <v>Baldosin cerámico pared Valencia 20,5 x 30,5</v>
          </cell>
        </row>
        <row r="109">
          <cell r="A109" t="str">
            <v>Baldosin de granito (30 x 30)</v>
          </cell>
        </row>
        <row r="110">
          <cell r="A110" t="str">
            <v>Barniz vitriflex</v>
          </cell>
        </row>
        <row r="111">
          <cell r="A111" t="str">
            <v>Barra  proyectante Franklin Brass, en acero Inoxidable de  1-1/4" 39 - 1/4" proyectante, capacidad mínima de 500 libras; incluye chazos y tornillos suminsitrados por el fabricante.</v>
          </cell>
        </row>
        <row r="112">
          <cell r="A112" t="str">
            <v>Barra discapacitados 18" (46 cm) cromo grival</v>
          </cell>
        </row>
        <row r="113">
          <cell r="A113" t="str">
            <v>Barra discapacitados 30" (76 cm) cromo grival; incluye chazos y tornillos, suministrados por el fabricante</v>
          </cell>
        </row>
        <row r="114">
          <cell r="A114" t="str">
            <v>Bentonita</v>
          </cell>
        </row>
        <row r="115">
          <cell r="A115" t="str">
            <v>Bisagra alum.Ext 2"</v>
          </cell>
        </row>
        <row r="116">
          <cell r="A116" t="str">
            <v>Bisagra alum.Ext 3"</v>
          </cell>
        </row>
        <row r="117">
          <cell r="A117" t="str">
            <v>Bisagra Metalisteria triple</v>
          </cell>
        </row>
        <row r="118">
          <cell r="A118" t="str">
            <v>Bloque calado sencillo 20 x 20</v>
          </cell>
        </row>
        <row r="119">
          <cell r="A119" t="str">
            <v>Bloque en concreto par muros estructurales de 0,09 x 19 x 39</v>
          </cell>
        </row>
        <row r="120">
          <cell r="A120" t="str">
            <v>Bloque en concreto para muros  tipo piedra de 12 x 20 X 40 cm.</v>
          </cell>
        </row>
        <row r="121">
          <cell r="A121" t="str">
            <v>Bloque en concreto para muros estructurales de 12  X 20 X 40</v>
          </cell>
        </row>
        <row r="122">
          <cell r="A122" t="str">
            <v>Bloque en concreto para muros no estructurales, lisos de  6 x 20 x 40</v>
          </cell>
        </row>
        <row r="123">
          <cell r="A123" t="str">
            <v>Bloque muro LN-14N</v>
          </cell>
        </row>
        <row r="124">
          <cell r="A124" t="str">
            <v>Bloque No.4</v>
          </cell>
        </row>
        <row r="125">
          <cell r="A125" t="str">
            <v>Bloque No.5</v>
          </cell>
        </row>
        <row r="126">
          <cell r="A126" t="str">
            <v>Bombillo de bajo consumo</v>
          </cell>
        </row>
        <row r="127">
          <cell r="A127" t="str">
            <v>Boquilla terminal EMT de 1"</v>
          </cell>
        </row>
        <row r="128">
          <cell r="A128" t="str">
            <v>Boquilla terminal EMT de 1-1/2"</v>
          </cell>
        </row>
        <row r="129">
          <cell r="A129" t="str">
            <v>Boquilla terminal EMT de 3/4"</v>
          </cell>
        </row>
        <row r="130">
          <cell r="A130" t="str">
            <v>Boquilla terminal PVC de 1"</v>
          </cell>
        </row>
        <row r="131">
          <cell r="A131" t="str">
            <v>Boquilla terminal PVC de 1/2"</v>
          </cell>
        </row>
        <row r="132">
          <cell r="A132" t="str">
            <v>Boquilla terminal PVC de 1-1/2"</v>
          </cell>
        </row>
        <row r="133">
          <cell r="A133" t="str">
            <v>Boquilla terminal PVC de 3/4"</v>
          </cell>
        </row>
        <row r="134">
          <cell r="A134" t="str">
            <v>Brazo para luminaria en poste</v>
          </cell>
        </row>
        <row r="135">
          <cell r="A135" t="str">
            <v>Breaker de riel bipolar  2 x 100A</v>
          </cell>
        </row>
        <row r="136">
          <cell r="A136" t="str">
            <v>Broca para concreto 1/2"</v>
          </cell>
        </row>
        <row r="137">
          <cell r="A137" t="str">
            <v>Broca para concreto 1/4"</v>
          </cell>
        </row>
        <row r="138">
          <cell r="A138" t="str">
            <v>Buje roscado  1" x 1 1/4"  PVC - Presión</v>
          </cell>
        </row>
        <row r="139">
          <cell r="A139" t="str">
            <v>Buje roscado  1" x 3/4"  PVC - Presión</v>
          </cell>
        </row>
        <row r="140">
          <cell r="A140" t="str">
            <v>Buje roscado  3/4" x 1/2" PVC - Presión</v>
          </cell>
        </row>
        <row r="141">
          <cell r="A141" t="str">
            <v>Caballete para cubierta bioclimatica, en acero y foil de aluminio de 0,70 x 2 mts</v>
          </cell>
        </row>
        <row r="142">
          <cell r="A142" t="str">
            <v>Cable ACSR 1/0</v>
          </cell>
        </row>
        <row r="143">
          <cell r="A143" t="str">
            <v>Cable ACSR 2/0</v>
          </cell>
        </row>
        <row r="144">
          <cell r="A144" t="str">
            <v>Cable antifraude 1x8+8</v>
          </cell>
        </row>
        <row r="145">
          <cell r="A145" t="str">
            <v>Cable antifraude 2x4+4</v>
          </cell>
        </row>
        <row r="146">
          <cell r="A146" t="str">
            <v>Cable antifraude 2x6+6</v>
          </cell>
        </row>
        <row r="147">
          <cell r="A147" t="str">
            <v>Cable antifraude 2x8+8</v>
          </cell>
        </row>
        <row r="148">
          <cell r="A148" t="str">
            <v>Cable antifraude 3x4+6</v>
          </cell>
        </row>
        <row r="149">
          <cell r="A149" t="str">
            <v>Cable antifraude 3x6+8</v>
          </cell>
        </row>
        <row r="150">
          <cell r="A150" t="str">
            <v>Cable antifraude 3x8+10</v>
          </cell>
        </row>
        <row r="151">
          <cell r="A151" t="str">
            <v>Cable de cobre No 2</v>
          </cell>
        </row>
        <row r="152">
          <cell r="A152" t="str">
            <v>Cable de cobre No 4</v>
          </cell>
        </row>
        <row r="153">
          <cell r="A153" t="str">
            <v>Cable de cobre No 6</v>
          </cell>
        </row>
        <row r="154">
          <cell r="A154" t="str">
            <v>Cable de cobre No 8</v>
          </cell>
        </row>
        <row r="155">
          <cell r="A155" t="str">
            <v xml:space="preserve">Cadena galvanizada 3/8" </v>
          </cell>
        </row>
        <row r="156">
          <cell r="A156" t="str">
            <v>Caja 2400</v>
          </cell>
        </row>
        <row r="157">
          <cell r="A157" t="str">
            <v>Caja 5800</v>
          </cell>
        </row>
        <row r="158">
          <cell r="A158" t="str">
            <v>Caja de un medidor Agua</v>
          </cell>
        </row>
        <row r="159">
          <cell r="A159" t="str">
            <v>Caja en mampostería de 30x30x30</v>
          </cell>
        </row>
        <row r="160">
          <cell r="A160" t="str">
            <v>Caja en mampostería doble</v>
          </cell>
        </row>
        <row r="161">
          <cell r="A161" t="str">
            <v>Caja en mampostería sencilla</v>
          </cell>
        </row>
        <row r="162">
          <cell r="A162" t="str">
            <v>Caja en mampostería tipo A.P.</v>
          </cell>
        </row>
        <row r="163">
          <cell r="A163" t="str">
            <v>Caja octagonal</v>
          </cell>
        </row>
        <row r="164">
          <cell r="A164" t="str">
            <v>Caja para 2 circuitos monofásica</v>
          </cell>
        </row>
        <row r="165">
          <cell r="A165" t="str">
            <v>Caja para 3 circuitos monofásica</v>
          </cell>
        </row>
        <row r="166">
          <cell r="A166" t="str">
            <v>Caja para 4 circuitos monofásica</v>
          </cell>
        </row>
        <row r="167">
          <cell r="A167" t="str">
            <v>Caja para 6 circuitos monofásica</v>
          </cell>
        </row>
        <row r="168">
          <cell r="A168" t="str">
            <v>Caja para 9 circuitos bifásica</v>
          </cell>
        </row>
        <row r="169">
          <cell r="A169" t="str">
            <v>Caja para contador energia</v>
          </cell>
        </row>
        <row r="170">
          <cell r="A170" t="str">
            <v>Caja para contador medición indirecta</v>
          </cell>
        </row>
        <row r="171">
          <cell r="A171" t="str">
            <v>Caja tapa registro europa de 15 x 15 blanca</v>
          </cell>
        </row>
        <row r="172">
          <cell r="A172" t="str">
            <v>Calado en concreto prefabricado de 0,40 x 0,40 x 0,20 mts (según diseño arquitectónico)</v>
          </cell>
        </row>
        <row r="173">
          <cell r="A173" t="str">
            <v>Canal PVC  Tipo Amazonas</v>
          </cell>
        </row>
        <row r="174">
          <cell r="A174" t="str">
            <v>Canaleta .8  L=2.40</v>
          </cell>
        </row>
        <row r="175">
          <cell r="A175" t="str">
            <v>Canaleta Metal C/Divis.10 x 4</v>
          </cell>
        </row>
        <row r="176">
          <cell r="A176" t="str">
            <v>Capacete 1"</v>
          </cell>
        </row>
        <row r="177">
          <cell r="A177" t="str">
            <v>Capacete 1-1/2"</v>
          </cell>
        </row>
        <row r="178">
          <cell r="A178" t="str">
            <v>Capacete 3/4"</v>
          </cell>
        </row>
        <row r="179">
          <cell r="A179" t="str">
            <v>Capacete de 1 1/2"</v>
          </cell>
        </row>
        <row r="180">
          <cell r="A180" t="str">
            <v>Capacete de 1 1/4"</v>
          </cell>
        </row>
        <row r="181">
          <cell r="A181" t="str">
            <v>Caseton de E = 0,52 m</v>
          </cell>
        </row>
        <row r="182">
          <cell r="A182" t="str">
            <v>Caseton de E = 0.40 m</v>
          </cell>
        </row>
        <row r="183">
          <cell r="A183" t="str">
            <v>Caseton de E = 0.42 m</v>
          </cell>
        </row>
        <row r="184">
          <cell r="A184" t="str">
            <v>Caseton de E = 0.45 m</v>
          </cell>
        </row>
        <row r="185">
          <cell r="A185" t="str">
            <v xml:space="preserve">Cemento blanco </v>
          </cell>
        </row>
        <row r="186">
          <cell r="A186" t="str">
            <v xml:space="preserve">Cemento gris </v>
          </cell>
        </row>
        <row r="187">
          <cell r="A187" t="str">
            <v>Cerco ordinario 3M</v>
          </cell>
        </row>
        <row r="188">
          <cell r="A188" t="str">
            <v>Cerradura de alcoba en poma metálica</v>
          </cell>
        </row>
        <row r="189">
          <cell r="A189" t="str">
            <v>Cerradura Gato doble cerrojo/210400</v>
          </cell>
        </row>
        <row r="190">
          <cell r="A190" t="str">
            <v>Cerradura Inafer C-998 Madera</v>
          </cell>
        </row>
        <row r="191">
          <cell r="A191" t="str">
            <v>Cerradura puerta discapacitados 63 AA - F30 B A &amp; A</v>
          </cell>
        </row>
        <row r="192">
          <cell r="A192" t="str">
            <v xml:space="preserve">Cerradura Schlage, cilindrica de manija Jupiter cromada mate Ref. </v>
          </cell>
        </row>
        <row r="193">
          <cell r="A193" t="str">
            <v>Cerradura Shlage Ref A30D - terraza, Georgia</v>
          </cell>
        </row>
        <row r="194">
          <cell r="A194" t="str">
            <v>Cerradura Shlage Ref B362 Doble cilindro</v>
          </cell>
        </row>
        <row r="195">
          <cell r="A195" t="str">
            <v>Cerradura YALE 170 1/4</v>
          </cell>
        </row>
        <row r="196">
          <cell r="A196" t="str">
            <v>Cerradura YALE doble pasador 987-1 1/4</v>
          </cell>
        </row>
        <row r="197">
          <cell r="A197" t="str">
            <v>Cesped - especie nativa</v>
          </cell>
        </row>
        <row r="198">
          <cell r="A198" t="str">
            <v xml:space="preserve">Chazo p/tornillo </v>
          </cell>
        </row>
        <row r="199">
          <cell r="A199" t="str">
            <v>Cheque red white roscado  3/4"; incluye accesorios</v>
          </cell>
        </row>
        <row r="200">
          <cell r="A200" t="str">
            <v>Cheque red white roscado de   1/2"; incluye accesorios</v>
          </cell>
        </row>
        <row r="201">
          <cell r="A201" t="str">
            <v>Cheque red white roscado de 1"; incluye accesorios</v>
          </cell>
        </row>
        <row r="202">
          <cell r="A202" t="str">
            <v>Cinta aislante</v>
          </cell>
        </row>
        <row r="203">
          <cell r="A203" t="str">
            <v>Cinta peligro</v>
          </cell>
        </row>
        <row r="204">
          <cell r="A204" t="str">
            <v xml:space="preserve">Cinta Teflón </v>
          </cell>
        </row>
        <row r="205">
          <cell r="A205" t="str">
            <v>Clavija de caucho 3 polos aérea</v>
          </cell>
        </row>
        <row r="206">
          <cell r="A206" t="str">
            <v>CLORO DESINFECTANTE</v>
          </cell>
        </row>
        <row r="207">
          <cell r="A207" t="str">
            <v>Codo 90º  CxC Sanitario 2"</v>
          </cell>
        </row>
        <row r="208">
          <cell r="A208" t="str">
            <v>Codo 90º  CxC Sanitario 3"</v>
          </cell>
        </row>
        <row r="209">
          <cell r="A209" t="str">
            <v>Codo 90º  CxC Sanitario 4"</v>
          </cell>
        </row>
        <row r="210">
          <cell r="A210" t="str">
            <v>Codo 90º 1/4 CxC 3"</v>
          </cell>
        </row>
        <row r="211">
          <cell r="A211" t="str">
            <v>Codo 90º 1/4 CxC 4"</v>
          </cell>
        </row>
        <row r="212">
          <cell r="A212" t="str">
            <v>Codo 90º Pres.PVC 1 1/2"</v>
          </cell>
        </row>
        <row r="213">
          <cell r="A213" t="str">
            <v>Codo 90º Pres.PVC 1"</v>
          </cell>
        </row>
        <row r="214">
          <cell r="A214" t="str">
            <v>Codo 90º Pres.PVC 1/2"</v>
          </cell>
        </row>
        <row r="215">
          <cell r="A215" t="str">
            <v>Codo 90º Pres.PVC 2"</v>
          </cell>
        </row>
        <row r="216">
          <cell r="A216" t="str">
            <v>Codo 90º Pres.PVC 3/4"</v>
          </cell>
        </row>
        <row r="217">
          <cell r="A217" t="str">
            <v>Codo bajante 90º PVC rectangular</v>
          </cell>
        </row>
        <row r="218">
          <cell r="A218" t="str">
            <v>Codo H.G: 1"</v>
          </cell>
        </row>
        <row r="219">
          <cell r="A219" t="str">
            <v>Codo H.G: 1. 1/2"</v>
          </cell>
        </row>
        <row r="220">
          <cell r="A220" t="str">
            <v>Codo H.G: 1/2"</v>
          </cell>
        </row>
        <row r="221">
          <cell r="A221" t="str">
            <v>Codo PVC-P 1/2"</v>
          </cell>
        </row>
        <row r="222">
          <cell r="A222" t="str">
            <v>Codo PVC-P 3/4"</v>
          </cell>
        </row>
        <row r="223">
          <cell r="A223" t="str">
            <v>Codo PVC-S  22,5º</v>
          </cell>
        </row>
        <row r="224">
          <cell r="A224" t="str">
            <v>Concreto de 2,000 p.s.i.</v>
          </cell>
        </row>
        <row r="225">
          <cell r="A225" t="str">
            <v>Concreto de 2,500 p.s.i.</v>
          </cell>
        </row>
        <row r="226">
          <cell r="A226" t="str">
            <v>Concreto de 3,000 p.s.i.</v>
          </cell>
        </row>
        <row r="227">
          <cell r="A227" t="str">
            <v>Concreto de 3,000 p.s.i., premezclado y  bombeado</v>
          </cell>
        </row>
        <row r="228">
          <cell r="A228" t="str">
            <v>Concreto de 3,500 p.s.i.</v>
          </cell>
        </row>
        <row r="229">
          <cell r="A229" t="str">
            <v>Concreto de 4,000 p.s.i.</v>
          </cell>
        </row>
        <row r="230">
          <cell r="A230" t="str">
            <v>Conector para varilla cooper weld</v>
          </cell>
        </row>
        <row r="231">
          <cell r="A231" t="str">
            <v>Contador electrónico bifásico</v>
          </cell>
        </row>
        <row r="232">
          <cell r="A232" t="str">
            <v>Contador electrónico Trifásico</v>
          </cell>
        </row>
        <row r="233">
          <cell r="A233" t="str">
            <v>Coraza PVC de 1/2"</v>
          </cell>
        </row>
        <row r="234">
          <cell r="A234" t="str">
            <v>Cortacircuito de cañuela</v>
          </cell>
        </row>
        <row r="235">
          <cell r="A235" t="str">
            <v>Cortafrío</v>
          </cell>
        </row>
        <row r="236">
          <cell r="A236" t="str">
            <v>Cruceta de 1.50</v>
          </cell>
        </row>
        <row r="237">
          <cell r="A237" t="str">
            <v>Curva conduit PVC 1"</v>
          </cell>
        </row>
        <row r="238">
          <cell r="A238" t="str">
            <v>Curva conduit PVC 1/2"</v>
          </cell>
        </row>
        <row r="239">
          <cell r="A239" t="str">
            <v>Curva conduit PVC 1-1/2"</v>
          </cell>
        </row>
        <row r="240">
          <cell r="A240" t="str">
            <v>Curva conduit PVC 3/4"</v>
          </cell>
        </row>
        <row r="241">
          <cell r="A241" t="str">
            <v>Curva galvanizada de 1 1/2"</v>
          </cell>
        </row>
        <row r="242">
          <cell r="A242" t="str">
            <v>Curva galvanizada de 1 1/4"</v>
          </cell>
        </row>
        <row r="243">
          <cell r="A243" t="str">
            <v>Curva galvanizada de 1"</v>
          </cell>
        </row>
        <row r="244">
          <cell r="A244" t="str">
            <v>Derivación luminaria con empalme y cable encauchetado</v>
          </cell>
        </row>
        <row r="245">
          <cell r="A245" t="str">
            <v>Desagüe automatico lavamanos</v>
          </cell>
        </row>
        <row r="246">
          <cell r="A246" t="str">
            <v>Detergentes, ácidos</v>
          </cell>
        </row>
        <row r="247">
          <cell r="A247" t="str">
            <v>Diagonal</v>
          </cell>
        </row>
        <row r="248">
          <cell r="A248" t="str">
            <v>Disolvente Thinner</v>
          </cell>
        </row>
        <row r="249">
          <cell r="A249" t="str">
            <v>Divisor Ref ALN - 546</v>
          </cell>
        </row>
        <row r="250">
          <cell r="A250" t="str">
            <v>Domo acrílico</v>
          </cell>
        </row>
        <row r="251">
          <cell r="A251" t="str">
            <v xml:space="preserve">Ducha  sencilla incluye accesorios </v>
          </cell>
        </row>
        <row r="252">
          <cell r="A252" t="str">
            <v>Durmiente abarco 4M</v>
          </cell>
        </row>
        <row r="253">
          <cell r="A253" t="str">
            <v>Durmiente ordinario 3 m</v>
          </cell>
        </row>
        <row r="254">
          <cell r="A254" t="str">
            <v>Empaque Triangular Caucho</v>
          </cell>
        </row>
        <row r="255">
          <cell r="A255" t="str">
            <v>Encauchetado 3x16</v>
          </cell>
        </row>
        <row r="256">
          <cell r="A256" t="str">
            <v>Enchape de mesón en madera Cedro</v>
          </cell>
        </row>
        <row r="257">
          <cell r="A257" t="str">
            <v>Encofroil MET- Desmoldante Cast Off</v>
          </cell>
        </row>
        <row r="258">
          <cell r="A258" t="str">
            <v>Escuadra metálica para anclaje</v>
          </cell>
        </row>
        <row r="259">
          <cell r="A259" t="str">
            <v>Esfumado 20,5 x 20,5</v>
          </cell>
        </row>
        <row r="260">
          <cell r="A260" t="str">
            <v>Esmalte epoxico Epoxibler 2 componentes</v>
          </cell>
        </row>
        <row r="261">
          <cell r="A261" t="str">
            <v>Esmalte mate supersintético</v>
          </cell>
        </row>
        <row r="262">
          <cell r="A262" t="str">
            <v>Esmalte sintético para señalización</v>
          </cell>
        </row>
        <row r="263">
          <cell r="A263" t="str">
            <v>Esmalte sintético Pintulux</v>
          </cell>
        </row>
        <row r="264">
          <cell r="A264" t="str">
            <v>Esmalte sobre reja</v>
          </cell>
        </row>
        <row r="265">
          <cell r="A265" t="str">
            <v>Espárrago para anclaje</v>
          </cell>
        </row>
        <row r="266">
          <cell r="A266" t="str">
            <v>Espejo biselado de 4 mm</v>
          </cell>
        </row>
        <row r="267">
          <cell r="A267" t="str">
            <v>Estaca madera para replanteo</v>
          </cell>
        </row>
        <row r="268">
          <cell r="A268" t="str">
            <v xml:space="preserve">Estuco </v>
          </cell>
        </row>
        <row r="269">
          <cell r="A269" t="str">
            <v xml:space="preserve">Falleba </v>
          </cell>
        </row>
        <row r="270">
          <cell r="A270" t="str">
            <v>Falleba con portacandado</v>
          </cell>
        </row>
        <row r="271">
          <cell r="A271" t="str">
            <v>Flotador 3/4 plg - bronce, incluye accesorios</v>
          </cell>
        </row>
        <row r="272">
          <cell r="A272" t="str">
            <v>Flotador mecánico 1" Incluye accesorios</v>
          </cell>
        </row>
        <row r="273">
          <cell r="A273" t="str">
            <v>Fluorescente 2x32 bajo consumo</v>
          </cell>
        </row>
        <row r="274">
          <cell r="A274" t="str">
            <v>Fotocelda para luminaria en poste</v>
          </cell>
        </row>
        <row r="275">
          <cell r="A275" t="str">
            <v xml:space="preserve">Gancho galvanizado con platina </v>
          </cell>
        </row>
        <row r="276">
          <cell r="A276" t="str">
            <v>Gancho para canaleta 90 madera</v>
          </cell>
        </row>
        <row r="277">
          <cell r="A277" t="str">
            <v>Gancho teja eternit 150mm</v>
          </cell>
        </row>
        <row r="278">
          <cell r="A278" t="str">
            <v>Gancho teja eternit 55mm</v>
          </cell>
        </row>
        <row r="279">
          <cell r="A279" t="str">
            <v>Gancho Tensor GalvanizadoTipo comercial 5/16 x 4 1/4"</v>
          </cell>
        </row>
        <row r="280">
          <cell r="A280" t="str">
            <v>Geotextil NT 1600</v>
          </cell>
        </row>
        <row r="281">
          <cell r="A281" t="str">
            <v>Geotextil Tejido 1700</v>
          </cell>
        </row>
        <row r="282">
          <cell r="A282" t="str">
            <v>Grafil 6 mm</v>
          </cell>
        </row>
        <row r="283">
          <cell r="A283" t="str">
            <v>Grafil 8 mm</v>
          </cell>
        </row>
        <row r="284">
          <cell r="A284" t="str">
            <v>Granito No.2</v>
          </cell>
        </row>
        <row r="285">
          <cell r="A285" t="str">
            <v>Granito Pulido para mesones</v>
          </cell>
        </row>
        <row r="286">
          <cell r="A286" t="str">
            <v>Gravilla de rio (viaje 5 m3)</v>
          </cell>
        </row>
        <row r="287">
          <cell r="A287" t="str">
            <v>Gravilla mona Nº 2</v>
          </cell>
        </row>
        <row r="288">
          <cell r="A288" t="str">
            <v>Griferia Lavaplatos sencilla metal cromo</v>
          </cell>
        </row>
        <row r="289">
          <cell r="A289" t="str">
            <v>Grúa</v>
          </cell>
        </row>
        <row r="290">
          <cell r="A290" t="str">
            <v>Guardaescoba granito  7 X 33</v>
          </cell>
        </row>
        <row r="291">
          <cell r="A291" t="str">
            <v>Guardaescoba granito pulido media caña; tipo alfa</v>
          </cell>
        </row>
        <row r="292">
          <cell r="A292" t="str">
            <v>Guaya 1/8"</v>
          </cell>
        </row>
        <row r="293">
          <cell r="A293" t="str">
            <v>Hebilla bandit 3/8"</v>
          </cell>
        </row>
        <row r="294">
          <cell r="A294" t="str">
            <v>Hidrosello Canal Amazonas</v>
          </cell>
        </row>
        <row r="295">
          <cell r="A295" t="str">
            <v>Hierro cuadrado 9 mm</v>
          </cell>
        </row>
        <row r="296">
          <cell r="A296" t="str">
            <v>Hoja puerta triplex 0,81</v>
          </cell>
        </row>
        <row r="297">
          <cell r="A297" t="str">
            <v>Hoja puerta triplex 4mm.(2x1). Entamborada. Estructura ancho=0.10 m., espesor 4cm.</v>
          </cell>
        </row>
        <row r="298">
          <cell r="A298" t="str">
            <v>Icopor</v>
          </cell>
        </row>
        <row r="299">
          <cell r="A299" t="str">
            <v>Instalación Acometidad Sanitaria - Baños inc Mat.</v>
          </cell>
        </row>
        <row r="300">
          <cell r="A300" t="str">
            <v>Interruptor doble</v>
          </cell>
        </row>
        <row r="301">
          <cell r="A301" t="str">
            <v>Interruptor sencillo</v>
          </cell>
        </row>
        <row r="302">
          <cell r="A302" t="str">
            <v>Interruptor sencillo + tomacorriente con polo a tierra</v>
          </cell>
        </row>
        <row r="303">
          <cell r="A303" t="str">
            <v>Interruptor triple</v>
          </cell>
        </row>
        <row r="304">
          <cell r="A304" t="str">
            <v>Juego conx. Tanque</v>
          </cell>
        </row>
        <row r="305">
          <cell r="A305" t="str">
            <v>Ladrillo prensado Santa Fe</v>
          </cell>
        </row>
        <row r="306">
          <cell r="A306" t="str">
            <v>Ladrillo rejilla</v>
          </cell>
        </row>
        <row r="307">
          <cell r="A307" t="str">
            <v>Ladrillo tolete común</v>
          </cell>
        </row>
        <row r="308">
          <cell r="A308" t="str">
            <v>Ladrillo tolete estructural, color según especificaciones arquitectónicas, propias del proyecto (visto 2 caras)</v>
          </cell>
        </row>
        <row r="309">
          <cell r="A309" t="str">
            <v>Ladrillo tolete recocido</v>
          </cell>
        </row>
        <row r="310">
          <cell r="A310" t="str">
            <v>Lamina Cold-Rolled Cal. 18 - M2</v>
          </cell>
        </row>
        <row r="311">
          <cell r="A311" t="str">
            <v>Lamina Cold-Rolled Cal. 20</v>
          </cell>
        </row>
        <row r="312">
          <cell r="A312" t="str">
            <v>Lamina Cold-Rolled Cal.18  1,2 x 2,4 m</v>
          </cell>
        </row>
        <row r="313">
          <cell r="A313" t="str">
            <v>Lámina galvanizada Cal 18</v>
          </cell>
        </row>
        <row r="314">
          <cell r="A314" t="str">
            <v>Lamina galvanizada cal.20</v>
          </cell>
        </row>
        <row r="315">
          <cell r="A315" t="str">
            <v>Lámina lisa Aluminio e=3mm</v>
          </cell>
        </row>
        <row r="316">
          <cell r="A316" t="str">
            <v>Lámpara fluorescente 2 x 32 - T 8</v>
          </cell>
        </row>
        <row r="317">
          <cell r="A317" t="str">
            <v xml:space="preserve">Lámpara Fluorescente 2 x 48" </v>
          </cell>
        </row>
        <row r="318">
          <cell r="A318" t="str">
            <v>Lavamanos  de colgar blanco</v>
          </cell>
        </row>
        <row r="319">
          <cell r="A319" t="str">
            <v>Lavamanos de sobreponer blanco</v>
          </cell>
        </row>
        <row r="320">
          <cell r="A320" t="str">
            <v>Lavaplatos de empotrar acero inoxidable 35x50</v>
          </cell>
        </row>
        <row r="321">
          <cell r="A321" t="str">
            <v>Limpiador PVC 1/8</v>
          </cell>
        </row>
        <row r="322">
          <cell r="A322" t="str">
            <v>Llave individual para lavamanos</v>
          </cell>
        </row>
        <row r="323">
          <cell r="A323" t="str">
            <v>Llave terminal 1/2" - cromada , incluye adaptadores</v>
          </cell>
        </row>
        <row r="324">
          <cell r="A324" t="str">
            <v>Lona Verde</v>
          </cell>
        </row>
        <row r="325">
          <cell r="A325" t="str">
            <v>Lubricante de silicona Canal y Bajante Amazonas</v>
          </cell>
        </row>
        <row r="326">
          <cell r="A326" t="str">
            <v>Luminaria de sodio cerrada 125W 208W</v>
          </cell>
        </row>
        <row r="327">
          <cell r="A327" t="str">
            <v>Luminaria de sodio cerrada 70W 208W</v>
          </cell>
        </row>
        <row r="328">
          <cell r="A328" t="str">
            <v>Malla con vena</v>
          </cell>
        </row>
        <row r="329">
          <cell r="A329" t="str">
            <v>Malla electrosoldada D 4 x 4 mm y Separación 15 x 25 cm</v>
          </cell>
        </row>
        <row r="330">
          <cell r="A330" t="str">
            <v>Malla Eslabonada galvanizada Cal 12 huecos de 1/12 x  1/2 plg</v>
          </cell>
        </row>
        <row r="331">
          <cell r="A331" t="str">
            <v>Malla para gaviones</v>
          </cell>
        </row>
        <row r="332">
          <cell r="A332" t="str">
            <v>Malla tipo gallinero</v>
          </cell>
        </row>
        <row r="333">
          <cell r="A333" t="str">
            <v xml:space="preserve">Mallas electrosoldadas </v>
          </cell>
        </row>
        <row r="334">
          <cell r="A334" t="str">
            <v>Manija</v>
          </cell>
        </row>
        <row r="335">
          <cell r="A335" t="str">
            <v xml:space="preserve">Manija para ventana de aluminio </v>
          </cell>
        </row>
        <row r="336">
          <cell r="A336" t="str">
            <v>Maniobra de corte</v>
          </cell>
        </row>
        <row r="337">
          <cell r="A337" t="str">
            <v>Manto Asfaltico con foil de aluminio</v>
          </cell>
        </row>
        <row r="338">
          <cell r="A338" t="str">
            <v>Marco para caja doble</v>
          </cell>
        </row>
        <row r="339">
          <cell r="A339" t="str">
            <v>Marco para caja sencilla</v>
          </cell>
        </row>
        <row r="340">
          <cell r="A340" t="str">
            <v>Marco puerta de seguridad Cal.18</v>
          </cell>
        </row>
        <row r="341">
          <cell r="A341" t="str">
            <v>Marco puerta lámina 1.00. Lám.Cal.18</v>
          </cell>
        </row>
        <row r="342">
          <cell r="A342" t="str">
            <v>Marco puerta lámina Cold rolled Cal 18</v>
          </cell>
        </row>
        <row r="343">
          <cell r="A343" t="str">
            <v>Marco ventana</v>
          </cell>
        </row>
        <row r="344">
          <cell r="A344" t="str">
            <v>Marco y tapa para caja de inspección de  0,30 x 0,30 mts</v>
          </cell>
        </row>
        <row r="345">
          <cell r="A345" t="str">
            <v>Marco y tapa para cámara de inspección CS274</v>
          </cell>
        </row>
        <row r="346">
          <cell r="A346" t="str">
            <v>Marco y tapa para cámara de inspección CS275</v>
          </cell>
        </row>
        <row r="347">
          <cell r="A347" t="str">
            <v>Marmolina</v>
          </cell>
        </row>
        <row r="348">
          <cell r="A348" t="str">
            <v>Medidor de agua 1/2"</v>
          </cell>
        </row>
        <row r="349">
          <cell r="A349" t="str">
            <v>Medidor de luz Trifásico</v>
          </cell>
        </row>
        <row r="350">
          <cell r="A350" t="str">
            <v>Mesón acero inoxidable Cal.16. Dim.(0.60 x 0.85).</v>
          </cell>
        </row>
        <row r="351">
          <cell r="A351" t="str">
            <v>Mesón acero inoxidable Cal.16. Dim.(0.76 x 1.02).</v>
          </cell>
        </row>
        <row r="352">
          <cell r="A352" t="str">
            <v>Mesón acero inoxidable Cal.16. Dim.(0.90 x 2.95).</v>
          </cell>
        </row>
        <row r="353">
          <cell r="A353" t="str">
            <v>Mesón acero inoxidable Cal.16. Dim.(1.30 x 4.15).</v>
          </cell>
        </row>
        <row r="354">
          <cell r="A354" t="str">
            <v>Mortero 1:3</v>
          </cell>
        </row>
        <row r="355">
          <cell r="A355" t="str">
            <v>Mortero 1:3 impermeabilizado</v>
          </cell>
        </row>
        <row r="356">
          <cell r="A356" t="str">
            <v>Mortero 1:4</v>
          </cell>
        </row>
        <row r="357">
          <cell r="A357" t="str">
            <v>Mortero 1:4 impermeabilizado</v>
          </cell>
        </row>
        <row r="358">
          <cell r="A358" t="str">
            <v>Mortero 1:5</v>
          </cell>
        </row>
        <row r="359">
          <cell r="A359" t="str">
            <v>Mortero 1:7</v>
          </cell>
        </row>
        <row r="360">
          <cell r="A360" t="str">
            <v>Mortero de pega 1:4 e=1,5 cm</v>
          </cell>
        </row>
        <row r="361">
          <cell r="A361" t="str">
            <v xml:space="preserve">Mortero de relleno 1:4 </v>
          </cell>
        </row>
        <row r="362">
          <cell r="A362" t="str">
            <v>Multiamperímetro</v>
          </cell>
        </row>
        <row r="363">
          <cell r="A363" t="str">
            <v>Niple H.G. 1/2 " x 0,10 m</v>
          </cell>
        </row>
        <row r="364">
          <cell r="A364" t="str">
            <v>Niple H.G. 1/2 " x 0,20 m</v>
          </cell>
        </row>
        <row r="365">
          <cell r="A365" t="str">
            <v>Orinal Mediano  blanco primera calidad,   incluye griferia tradicional cromo  tipo grival  o similar y accesorios</v>
          </cell>
        </row>
        <row r="366">
          <cell r="A366" t="str">
            <v>Pabmeril pliego</v>
          </cell>
        </row>
        <row r="367">
          <cell r="A367" t="str">
            <v>Paral de Madera 3m</v>
          </cell>
        </row>
        <row r="368">
          <cell r="A368" t="str">
            <v>Paral en tubo metalico seccion cuadra de 1 1/2" cal. 18</v>
          </cell>
        </row>
        <row r="369">
          <cell r="A369" t="str">
            <v>Pararayos</v>
          </cell>
        </row>
        <row r="370">
          <cell r="A370" t="str">
            <v>Pegacor blanco</v>
          </cell>
        </row>
        <row r="371">
          <cell r="A371" t="str">
            <v xml:space="preserve">Peinazo </v>
          </cell>
        </row>
        <row r="372">
          <cell r="A372" t="str">
            <v>Percha de 2 puestos BT</v>
          </cell>
        </row>
        <row r="373">
          <cell r="A373" t="str">
            <v>Percha de 3 puestos BT</v>
          </cell>
        </row>
        <row r="374">
          <cell r="A374" t="str">
            <v>Percha de 4 puestos BT</v>
          </cell>
        </row>
        <row r="375">
          <cell r="A375" t="str">
            <v>Percha galvanizada de 1 puesto</v>
          </cell>
        </row>
        <row r="376">
          <cell r="A376" t="str">
            <v>Perfil ALN 1101</v>
          </cell>
        </row>
        <row r="377">
          <cell r="A377" t="str">
            <v>Perfil ALN 1102</v>
          </cell>
        </row>
        <row r="378">
          <cell r="A378" t="str">
            <v>Perfil ALN 167</v>
          </cell>
        </row>
        <row r="379">
          <cell r="A379" t="str">
            <v>Perfil ALN 173</v>
          </cell>
        </row>
        <row r="380">
          <cell r="A380" t="str">
            <v>Perfil ALN 174</v>
          </cell>
        </row>
        <row r="381">
          <cell r="A381" t="str">
            <v>Perfil ALN 175</v>
          </cell>
        </row>
        <row r="382">
          <cell r="A382" t="str">
            <v>Perfil ALN 176</v>
          </cell>
        </row>
        <row r="383">
          <cell r="A383" t="str">
            <v>Perfil ALN 177</v>
          </cell>
        </row>
        <row r="384">
          <cell r="A384" t="str">
            <v>Perfil ALN 219</v>
          </cell>
        </row>
        <row r="385">
          <cell r="A385" t="str">
            <v>Perfil ALN 292</v>
          </cell>
        </row>
        <row r="386">
          <cell r="A386" t="str">
            <v>Perfil ALN 312</v>
          </cell>
        </row>
        <row r="387">
          <cell r="A387" t="str">
            <v>Perfil ALN 313</v>
          </cell>
        </row>
        <row r="388">
          <cell r="A388" t="str">
            <v>Perfil ALN 314</v>
          </cell>
        </row>
        <row r="389">
          <cell r="A389" t="str">
            <v>Perfil ALN 315</v>
          </cell>
        </row>
        <row r="390">
          <cell r="A390" t="str">
            <v>Perfil ALN 682</v>
          </cell>
        </row>
        <row r="391">
          <cell r="A391" t="str">
            <v>Perfil ALN 876</v>
          </cell>
        </row>
        <row r="392">
          <cell r="A392" t="str">
            <v>Perfil ALN 877</v>
          </cell>
        </row>
        <row r="393">
          <cell r="A393" t="str">
            <v>Perfil ALN 879</v>
          </cell>
        </row>
        <row r="394">
          <cell r="A394" t="str">
            <v>Perfil ALN 937</v>
          </cell>
        </row>
        <row r="395">
          <cell r="A395" t="str">
            <v>Perfil ALN-545</v>
          </cell>
        </row>
        <row r="396">
          <cell r="A396" t="str">
            <v>Perfil aluminio T094 de 3 x 1" (72 X 21 mm)</v>
          </cell>
        </row>
        <row r="397">
          <cell r="A397" t="str">
            <v>Perfil aluminio tubular 3 x 1" x 1/2"  T-095 - 1 aleta</v>
          </cell>
        </row>
        <row r="398">
          <cell r="A398" t="str">
            <v>Perfil aluminio tubular con aletas cuad. 1" doble aleta divisor  T-078.</v>
          </cell>
        </row>
        <row r="399">
          <cell r="A399" t="str">
            <v>Perfil ASTM A 500 grado C 60 x 40 x 2 MM</v>
          </cell>
        </row>
        <row r="400">
          <cell r="A400" t="str">
            <v>Perfil en aluminio 1/2" x 1/2"</v>
          </cell>
        </row>
        <row r="401">
          <cell r="A401" t="str">
            <v>Perfil para cubierta PHR C</v>
          </cell>
        </row>
        <row r="402">
          <cell r="A402" t="str">
            <v>Perfil PHR - PAG 160 X 60 - 1,5 MM</v>
          </cell>
        </row>
        <row r="403">
          <cell r="A403" t="str">
            <v>Perfil PHR C - 220 x 80  2,5 mm</v>
          </cell>
        </row>
        <row r="404">
          <cell r="A404" t="str">
            <v>Perfil T04</v>
          </cell>
        </row>
        <row r="405">
          <cell r="A405" t="str">
            <v>Perno 1/2" Alt.Vel..1 3/4"</v>
          </cell>
        </row>
        <row r="406">
          <cell r="A406" t="str">
            <v>Perno de expansión 3" x 3/8"</v>
          </cell>
        </row>
        <row r="407">
          <cell r="A407" t="str">
            <v>Pernos</v>
          </cell>
        </row>
        <row r="408">
          <cell r="A408" t="str">
            <v>Pernos 3x8"</v>
          </cell>
        </row>
        <row r="409">
          <cell r="A409" t="str">
            <v>Perros de 1/8"</v>
          </cell>
        </row>
        <row r="410">
          <cell r="A410" t="str">
            <v>Piedra media zonga</v>
          </cell>
        </row>
        <row r="411">
          <cell r="A411" t="str">
            <v>Pintura Koraza plastica</v>
          </cell>
        </row>
        <row r="412">
          <cell r="A412" t="str">
            <v xml:space="preserve">Pintura Wash Primer </v>
          </cell>
        </row>
        <row r="413">
          <cell r="A413" t="str">
            <v>Pirlan en madera para dilatación</v>
          </cell>
        </row>
        <row r="414">
          <cell r="A414" t="str">
            <v>Pisavidrio Ref ALN - 544</v>
          </cell>
        </row>
        <row r="415">
          <cell r="A415" t="str">
            <v>Pivote puerta metálica</v>
          </cell>
        </row>
        <row r="416">
          <cell r="A416" t="str">
            <v>Planchón - cedro macho (.15 x .04 x 3)</v>
          </cell>
        </row>
        <row r="417">
          <cell r="A417" t="str">
            <v>Planchón ordinario 4 metros</v>
          </cell>
        </row>
        <row r="418">
          <cell r="A418" t="str">
            <v>Platina  de 0,12 x 0,12 x 1/16" perforada</v>
          </cell>
        </row>
        <row r="419">
          <cell r="A419" t="str">
            <v>Platina 1 1/2"x 3/16</v>
          </cell>
        </row>
        <row r="420">
          <cell r="A420" t="str">
            <v>Platina 1"x 3/16"</v>
          </cell>
        </row>
        <row r="421">
          <cell r="A421" t="str">
            <v>Platina 3/16" de 0,06 x 0,13 mts</v>
          </cell>
        </row>
        <row r="422">
          <cell r="A422" t="str">
            <v>Platina anclaje muro de 0,12x0,12x1/16"</v>
          </cell>
        </row>
        <row r="423">
          <cell r="A423" t="str">
            <v>Platina para soporte abrazadera en U</v>
          </cell>
        </row>
        <row r="424">
          <cell r="A424" t="str">
            <v>Poceta para laboratorios en acero inoxidable de 0,50 x 0,35 mts. De empotrar con un hueco</v>
          </cell>
        </row>
        <row r="425">
          <cell r="A425" t="str">
            <v>Polietileno Cal 6</v>
          </cell>
        </row>
        <row r="426">
          <cell r="A426" t="str">
            <v xml:space="preserve">Portacandado </v>
          </cell>
        </row>
        <row r="427">
          <cell r="A427" t="str">
            <v>Poste en concreto de 10 metros 510 kl</v>
          </cell>
        </row>
        <row r="428">
          <cell r="A428" t="str">
            <v>Poste en concreto de 10 metros 750 kl</v>
          </cell>
        </row>
        <row r="429">
          <cell r="A429" t="str">
            <v>Poste en concreto de 12 metros 1050 kl</v>
          </cell>
        </row>
        <row r="430">
          <cell r="A430" t="str">
            <v>Poste en concreto de 12 metros 510 kl</v>
          </cell>
        </row>
        <row r="431">
          <cell r="A431" t="str">
            <v>Poste en concreto de 12 metros 750 kl</v>
          </cell>
        </row>
        <row r="432">
          <cell r="A432" t="str">
            <v>Poste en concreto de 8 metros Tipo AP</v>
          </cell>
        </row>
        <row r="433">
          <cell r="A433" t="str">
            <v>Pretales</v>
          </cell>
        </row>
        <row r="434">
          <cell r="A434" t="str">
            <v>Protector escalera (pirlan en bronce angosto)</v>
          </cell>
        </row>
        <row r="435">
          <cell r="A435" t="str">
            <v>Puentes de empalme</v>
          </cell>
        </row>
        <row r="436">
          <cell r="A436" t="str">
            <v>Puerta  Baños y duchas, en aluminio y lámina galvanizada Anolok</v>
          </cell>
        </row>
        <row r="437">
          <cell r="A437" t="str">
            <v xml:space="preserve">Puerta  para ducha, en vidrio,  incoloro, templado, de e = 6 mm, incluye herrajes y accesorios de h = 1,80 mts  y 0,65 mts </v>
          </cell>
        </row>
        <row r="438">
          <cell r="A438" t="str">
            <v>Puerta Baño Minusvalidos</v>
          </cell>
        </row>
        <row r="439">
          <cell r="A439" t="str">
            <v>Puerta económica Pizano 1.00. Triplex e=4mm.</v>
          </cell>
        </row>
        <row r="440">
          <cell r="A440" t="str">
            <v>Puerta sistema constructivo PVC de 0,62 x 1,60 m</v>
          </cell>
        </row>
        <row r="441">
          <cell r="A441" t="str">
            <v>Puntilla con cabeza 2"</v>
          </cell>
        </row>
        <row r="442">
          <cell r="A442" t="str">
            <v>Punto Agua fría PVC</v>
          </cell>
        </row>
        <row r="443">
          <cell r="A443" t="str">
            <v>Punto desagüe PVC 3" y  4"</v>
          </cell>
        </row>
        <row r="444">
          <cell r="A444" t="str">
            <v>Punto Eléctrico</v>
          </cell>
        </row>
        <row r="445">
          <cell r="A445" t="str">
            <v>Rajón, 4" a 15"</v>
          </cell>
        </row>
        <row r="446">
          <cell r="A446" t="str">
            <v xml:space="preserve">Recebo  </v>
          </cell>
        </row>
        <row r="447">
          <cell r="A447" t="str">
            <v>Recebo comun</v>
          </cell>
        </row>
        <row r="448">
          <cell r="A448" t="str">
            <v>Registro  de cortina R &amp; W 1 1/2" italiano; inlcuye accesorios</v>
          </cell>
        </row>
        <row r="449">
          <cell r="A449" t="str">
            <v>Registro de corte de 1/2"</v>
          </cell>
        </row>
        <row r="450">
          <cell r="A450" t="str">
            <v>Registro de cortina 1/2 R &amp; W italiano ; incluye accesorios</v>
          </cell>
        </row>
        <row r="451">
          <cell r="A451" t="str">
            <v>Registro de cortina R &amp; w 1 1/4" italiano; incluye accesorios</v>
          </cell>
        </row>
        <row r="452">
          <cell r="A452" t="str">
            <v>Registro de cortina R&amp;W italiano de   1"; incluye accesorios</v>
          </cell>
        </row>
        <row r="453">
          <cell r="A453" t="str">
            <v>Registro de cortina Roscado liviano  Ref. 272 A Red &amp; White 2"; incluye accesorios</v>
          </cell>
        </row>
        <row r="454">
          <cell r="A454" t="str">
            <v>Registro R&amp;W  de cortina de  3/4" italiano; inlcuye accesorios</v>
          </cell>
        </row>
        <row r="455">
          <cell r="A455" t="str">
            <v>Rejilla tragante  cupula aluminio 5x3"</v>
          </cell>
        </row>
        <row r="456">
          <cell r="A456" t="str">
            <v>Rejilla tragante  cupula aluminio 6x4"</v>
          </cell>
        </row>
        <row r="457">
          <cell r="A457" t="str">
            <v>Rejilla Ventilación plastica de 0,20 x 0,20 mts.</v>
          </cell>
        </row>
        <row r="458">
          <cell r="A458" t="str">
            <v>Remaches Pop</v>
          </cell>
        </row>
        <row r="459">
          <cell r="A459" t="str">
            <v>Remate  Lateral Superior para cubierta trapezoidal, en acero y con foil de aluminio de 0,24 x 2 mts</v>
          </cell>
        </row>
        <row r="460">
          <cell r="A460" t="str">
            <v>Repisa ordinaria 3 metros</v>
          </cell>
        </row>
        <row r="461">
          <cell r="A461" t="str">
            <v>Roseta de porcelana</v>
          </cell>
        </row>
        <row r="462">
          <cell r="A462" t="str">
            <v>Sanitario Acuacer</v>
          </cell>
        </row>
        <row r="463">
          <cell r="A463" t="str">
            <v>Sanitario institucional blanco, primeras; incluye griferia grival o similar y/o superior en calidad  y  accesorios</v>
          </cell>
        </row>
        <row r="464">
          <cell r="A464" t="str">
            <v>Sanitario para discapacitados, blanco primera calidad, incluye accesorios</v>
          </cell>
        </row>
        <row r="465">
          <cell r="A465" t="str">
            <v>Sellante de cobre de alta</v>
          </cell>
        </row>
        <row r="466">
          <cell r="A466" t="str">
            <v>SIFóN 135º PVC-S 3" C x E</v>
          </cell>
        </row>
        <row r="467">
          <cell r="A467" t="str">
            <v>SIFóN 135º PVC-S 4" C x E</v>
          </cell>
        </row>
        <row r="468">
          <cell r="A468" t="str">
            <v>SIFóN 180º PVC-S 2" Cx C</v>
          </cell>
        </row>
        <row r="469">
          <cell r="A469" t="str">
            <v xml:space="preserve">Sika Anchorfix-4 600 cc </v>
          </cell>
        </row>
        <row r="470">
          <cell r="A470" t="str">
            <v>Sika-1 Imp.Integral</v>
          </cell>
        </row>
        <row r="471">
          <cell r="A471" t="str">
            <v>Silicona liquida 300 ML</v>
          </cell>
        </row>
        <row r="472">
          <cell r="A472" t="str">
            <v>Silicona transparente</v>
          </cell>
        </row>
        <row r="473">
          <cell r="A473" t="str">
            <v>Sistema corredizo metálico</v>
          </cell>
        </row>
        <row r="474">
          <cell r="A474" t="str">
            <v>Soldadura 95-5, plata</v>
          </cell>
        </row>
        <row r="475">
          <cell r="A475" t="str">
            <v>Soldadura de estaño P/Cobre</v>
          </cell>
        </row>
        <row r="476">
          <cell r="A476" t="str">
            <v>Soldadura elect.004-3/23"</v>
          </cell>
        </row>
        <row r="477">
          <cell r="A477" t="str">
            <v>Soldadura PVC 1/8</v>
          </cell>
        </row>
        <row r="478">
          <cell r="A478" t="str">
            <v>Soldadura PVC liquida 1/4</v>
          </cell>
        </row>
        <row r="479">
          <cell r="A479" t="str">
            <v>Soporte  bajante PVC rectangular</v>
          </cell>
        </row>
        <row r="480">
          <cell r="A480" t="str">
            <v>Soporte Canal Amazonas</v>
          </cell>
        </row>
        <row r="481">
          <cell r="A481" t="str">
            <v>Soporte tipo U para tubo 1"</v>
          </cell>
        </row>
        <row r="482">
          <cell r="A482" t="str">
            <v>Soporte tipo U para tubo 1/2"</v>
          </cell>
        </row>
        <row r="483">
          <cell r="A483" t="str">
            <v>Soporte tipo U para tubo 3/4"</v>
          </cell>
        </row>
        <row r="484">
          <cell r="A484" t="str">
            <v>Subcontrato eléctrico</v>
          </cell>
        </row>
        <row r="485">
          <cell r="A485" t="str">
            <v>Suministro e instalación de Lavamanos de colgar blanco, primera calidad, incluye griferia y accesorios</v>
          </cell>
        </row>
        <row r="486">
          <cell r="A486" t="str">
            <v>Suplemento para caja 5800</v>
          </cell>
        </row>
        <row r="487">
          <cell r="A487" t="str">
            <v>T ventana</v>
          </cell>
        </row>
        <row r="488">
          <cell r="A488" t="str">
            <v>Tabla burra C Macho 0,28 - 3 mts</v>
          </cell>
        </row>
        <row r="489">
          <cell r="A489" t="str">
            <v>Tabla burra ordinario 0,30 - 3 mts</v>
          </cell>
        </row>
        <row r="490">
          <cell r="A490" t="str">
            <v>Tabla chapa-ordinario 0,10 - 3 mts</v>
          </cell>
        </row>
        <row r="491">
          <cell r="A491" t="str">
            <v>Tabla chapa-ordinario 0,30 - 3 mts</v>
          </cell>
        </row>
        <row r="492">
          <cell r="A492" t="str">
            <v>Tablemac (super T) 9 mm; 4 usos</v>
          </cell>
        </row>
        <row r="493">
          <cell r="A493" t="str">
            <v>Tablero 18 Circuitos con espacio para totalizador</v>
          </cell>
        </row>
        <row r="494">
          <cell r="A494" t="str">
            <v xml:space="preserve">Tablero bifasico TBC 24 circuitos </v>
          </cell>
        </row>
        <row r="495">
          <cell r="A495" t="str">
            <v>Tablero de 12 circuitos con puerta</v>
          </cell>
        </row>
        <row r="496">
          <cell r="A496" t="str">
            <v>Tablero de 18 circuitos con puerta</v>
          </cell>
        </row>
        <row r="497">
          <cell r="A497" t="str">
            <v>Tablero de 24 circuitos con puerta</v>
          </cell>
        </row>
        <row r="498">
          <cell r="A498" t="str">
            <v>Tablero de 36 circuitos con puerta</v>
          </cell>
        </row>
        <row r="499">
          <cell r="A499" t="str">
            <v>Tablero de 42 circuitos con puerta</v>
          </cell>
        </row>
        <row r="500">
          <cell r="A500" t="str">
            <v>Tablero en madera entamborada</v>
          </cell>
        </row>
        <row r="501">
          <cell r="A501" t="str">
            <v>Tablero TBP 16B con puerta y chapas plástico de 16 circuitos</v>
          </cell>
        </row>
        <row r="502">
          <cell r="A502" t="str">
            <v>Tablón  cuarto 26</v>
          </cell>
        </row>
        <row r="503">
          <cell r="A503" t="str">
            <v>Tablón Gres de 0,30 x 0,30</v>
          </cell>
        </row>
        <row r="504">
          <cell r="A504" t="str">
            <v>Taco terminal UNIP,HQP 30A</v>
          </cell>
        </row>
        <row r="505">
          <cell r="A505" t="str">
            <v>Tanque plástico 1000 lts</v>
          </cell>
        </row>
        <row r="506">
          <cell r="A506" t="str">
            <v>Tanque plástico 2000 lts</v>
          </cell>
        </row>
        <row r="507">
          <cell r="A507" t="str">
            <v>Tanque plástico 500 lts</v>
          </cell>
        </row>
        <row r="508">
          <cell r="A508" t="str">
            <v>Tanque plástico 5000 lts</v>
          </cell>
        </row>
        <row r="509">
          <cell r="A509" t="str">
            <v>Tapa ciega metálica para toma</v>
          </cell>
        </row>
        <row r="510">
          <cell r="A510" t="str">
            <v>Tapa Int Derecha Canal Amazonas</v>
          </cell>
        </row>
        <row r="511">
          <cell r="A511" t="str">
            <v>Tapa Int Izquierda Canal Amazonas</v>
          </cell>
        </row>
        <row r="512">
          <cell r="A512" t="str">
            <v>Tapa para caja A.P.</v>
          </cell>
        </row>
        <row r="513">
          <cell r="A513" t="str">
            <v>Tapa para caja de 30x30x5</v>
          </cell>
        </row>
        <row r="514">
          <cell r="A514" t="str">
            <v>Tapa para caja eléctrica</v>
          </cell>
        </row>
        <row r="515">
          <cell r="A515" t="str">
            <v>Tapa salida cordón caja octagonal</v>
          </cell>
        </row>
        <row r="516">
          <cell r="A516" t="str">
            <v>Tapaporos Nogal</v>
          </cell>
        </row>
        <row r="517">
          <cell r="A517" t="str">
            <v>Tapas 3x1"</v>
          </cell>
        </row>
        <row r="518">
          <cell r="A518" t="str">
            <v>TAPóN H.G. 1"</v>
          </cell>
        </row>
        <row r="519">
          <cell r="A519" t="str">
            <v>TAPóN H.G. 1/2"</v>
          </cell>
        </row>
        <row r="520">
          <cell r="A520" t="str">
            <v>TAPóN H.G. 3/4"</v>
          </cell>
        </row>
        <row r="521">
          <cell r="A521" t="str">
            <v>Tapon PVC 2" - Prueba</v>
          </cell>
        </row>
        <row r="522">
          <cell r="A522" t="str">
            <v>Tapon PVC 3" de prueba</v>
          </cell>
        </row>
        <row r="523">
          <cell r="A523" t="str">
            <v>Tapon PVC 4" - Prueba</v>
          </cell>
        </row>
        <row r="524">
          <cell r="A524" t="str">
            <v>Tapon PVC-P 1/2"</v>
          </cell>
        </row>
        <row r="525">
          <cell r="A525" t="str">
            <v>Tee 1 1/2" PVC - Presión</v>
          </cell>
        </row>
        <row r="526">
          <cell r="A526" t="str">
            <v>Tee 1 1/4 PVC - Presión</v>
          </cell>
        </row>
        <row r="527">
          <cell r="A527" t="str">
            <v>Tee 1" PVC - Presión</v>
          </cell>
        </row>
        <row r="528">
          <cell r="A528" t="str">
            <v>Tee 1/2" PVC - Presión</v>
          </cell>
        </row>
        <row r="529">
          <cell r="A529" t="str">
            <v>Tee 3/4"    PVC - Presión</v>
          </cell>
        </row>
        <row r="530">
          <cell r="A530" t="str">
            <v>Tee PVC-P 3/4" x 1/2"</v>
          </cell>
        </row>
        <row r="531">
          <cell r="A531" t="str">
            <v>Tee Sencilla 2" Sanitaria</v>
          </cell>
        </row>
        <row r="532">
          <cell r="A532" t="str">
            <v>Tee Sencilla 4" Sanitaria</v>
          </cell>
        </row>
        <row r="533">
          <cell r="A533" t="str">
            <v xml:space="preserve">Teflon </v>
          </cell>
        </row>
        <row r="534">
          <cell r="A534" t="str">
            <v xml:space="preserve">Teja Bioclimatica trapezoidal de e = 1,8 mm, con foil y lámina de acero, incluye traslapo </v>
          </cell>
        </row>
        <row r="535">
          <cell r="A535" t="str">
            <v xml:space="preserve">Teja Bioclimatica trapezoidal de e = 1,8 mm, Marina con foil y lámina de acero, incluye traslapo </v>
          </cell>
        </row>
        <row r="536">
          <cell r="A536" t="str">
            <v xml:space="preserve">Teja Bioclimatica trapezoidal de e = 1,9 mm, con foil y lámina de acero, incluye traslapo </v>
          </cell>
        </row>
        <row r="537">
          <cell r="A537" t="str">
            <v xml:space="preserve">Teja Bioclimatica trapezoidal de e = 1,9 mm, Marina con foil y lámina de acero, incluye traslapo </v>
          </cell>
        </row>
        <row r="538">
          <cell r="A538" t="str">
            <v xml:space="preserve">Teja Bioclimatica trapezoidal de e = 2,0 mm, con foil y lámina de acero, incluye traslapo </v>
          </cell>
        </row>
        <row r="539">
          <cell r="A539" t="str">
            <v xml:space="preserve">Teja Bioclimatica trapezoidal de e = 2,0 mm, Marina con foil y lámina de acero, incluye traslapo </v>
          </cell>
        </row>
        <row r="540">
          <cell r="A540" t="str">
            <v>Teja de asbesto cemento No.6</v>
          </cell>
        </row>
        <row r="541">
          <cell r="A541" t="str">
            <v>Teja de asbesto cemento No.8</v>
          </cell>
        </row>
        <row r="542">
          <cell r="A542" t="str">
            <v>Teja trapezoidal transparente en policarbonato tipo ajota de ajorver</v>
          </cell>
        </row>
        <row r="543">
          <cell r="A543" t="str">
            <v>Templete</v>
          </cell>
        </row>
        <row r="544">
          <cell r="A544" t="str">
            <v xml:space="preserve">Tensor para cable antifraude </v>
          </cell>
        </row>
        <row r="545">
          <cell r="A545" t="str">
            <v>Tierra negra fertilizada</v>
          </cell>
        </row>
        <row r="546">
          <cell r="A546" t="str">
            <v>Tintilla</v>
          </cell>
        </row>
        <row r="547">
          <cell r="A547" t="str">
            <v>Toma de caucho 3 polos aérea</v>
          </cell>
        </row>
        <row r="548">
          <cell r="A548" t="str">
            <v>Toma de T.V. para cable coaxial</v>
          </cell>
        </row>
        <row r="549">
          <cell r="A549" t="str">
            <v>Toma Doble GFCI</v>
          </cell>
        </row>
        <row r="550">
          <cell r="A550" t="str">
            <v>Toma doble tipo hospitalaria P.T.</v>
          </cell>
        </row>
        <row r="551">
          <cell r="A551" t="str">
            <v>Toma eléctrica doble 20A pata trabada</v>
          </cell>
        </row>
        <row r="552">
          <cell r="A552" t="str">
            <v xml:space="preserve">Toma eléctrica doble P.T. </v>
          </cell>
        </row>
        <row r="553">
          <cell r="A553" t="str">
            <v>Toma monofásica doble con polo</v>
          </cell>
        </row>
        <row r="554">
          <cell r="A554" t="str">
            <v>Toma monofásica GFCI</v>
          </cell>
        </row>
        <row r="555">
          <cell r="A555" t="str">
            <v>Toma telefónica</v>
          </cell>
        </row>
        <row r="556">
          <cell r="A556" t="str">
            <v xml:space="preserve">Toma Trifásica </v>
          </cell>
        </row>
        <row r="557">
          <cell r="A557" t="str">
            <v>Tornillo autoperforante fijador de correa para metal de12-14 x 3/4" - Acero</v>
          </cell>
        </row>
        <row r="558">
          <cell r="A558" t="str">
            <v>Tornillo expansivo AH - 1614 5/16 x 3 "</v>
          </cell>
        </row>
        <row r="559">
          <cell r="A559" t="str">
            <v>Tornillo expansivo HLC 10x80/48</v>
          </cell>
        </row>
        <row r="560">
          <cell r="A560" t="str">
            <v>Tornillo goloso</v>
          </cell>
        </row>
        <row r="561">
          <cell r="A561" t="str">
            <v>Tornillo goloso 1/8 x 1 1/4</v>
          </cell>
        </row>
        <row r="562">
          <cell r="A562" t="str">
            <v>Tornillo Inoxidable Canal y Bajante Amazonas</v>
          </cell>
        </row>
        <row r="563">
          <cell r="A563" t="str">
            <v>Tornillo Inoxidable Canal y Bajante PVC</v>
          </cell>
        </row>
        <row r="564">
          <cell r="A564" t="str">
            <v>Tornillo lámina D=3/8"</v>
          </cell>
        </row>
        <row r="565">
          <cell r="A565" t="str">
            <v>Tornillo teja en lámina de acero y foil</v>
          </cell>
        </row>
        <row r="566">
          <cell r="A566" t="str">
            <v>Tornillos 2"</v>
          </cell>
        </row>
        <row r="567">
          <cell r="A567" t="str">
            <v>Transformador de corriente 200/5 amp</v>
          </cell>
        </row>
        <row r="568">
          <cell r="A568" t="str">
            <v>Transformador en poste bifásico de 15 Kva</v>
          </cell>
        </row>
        <row r="569">
          <cell r="A569" t="str">
            <v>Transformador en poste bifásico de 30 Kva</v>
          </cell>
        </row>
        <row r="570">
          <cell r="A570" t="str">
            <v>Transformador en poste bifásico de 45 Kva</v>
          </cell>
        </row>
        <row r="571">
          <cell r="A571" t="str">
            <v>Transformador en poste trifásico de 15 Kva</v>
          </cell>
        </row>
        <row r="572">
          <cell r="A572" t="str">
            <v>Transformador en poste trifásico de 30 Kva</v>
          </cell>
        </row>
        <row r="573">
          <cell r="A573" t="str">
            <v>Triturado de máquina</v>
          </cell>
        </row>
        <row r="574">
          <cell r="A574" t="str">
            <v xml:space="preserve">Tuberia A.N. 2 plg </v>
          </cell>
        </row>
        <row r="575">
          <cell r="A575" t="str">
            <v>Tuberia A.N. 3 plg 2,3 mm</v>
          </cell>
        </row>
        <row r="576">
          <cell r="A576" t="str">
            <v>Tuberia A.N. Ø1 1/2"</v>
          </cell>
        </row>
        <row r="577">
          <cell r="A577" t="str">
            <v>Tuberia Galvanizada 1 1/2" 2,5 mm Cal 12</v>
          </cell>
        </row>
        <row r="578">
          <cell r="A578" t="str">
            <v>Tuberia novafort 10" 255 mm</v>
          </cell>
        </row>
        <row r="579">
          <cell r="A579" t="str">
            <v>Tuberia novafort 12" 315 mm</v>
          </cell>
        </row>
        <row r="580">
          <cell r="A580" t="str">
            <v>Tuberia novafort 4" 110 mm</v>
          </cell>
        </row>
        <row r="581">
          <cell r="A581" t="str">
            <v>Tuberia novafort 6" 160 mm</v>
          </cell>
        </row>
        <row r="582">
          <cell r="A582" t="str">
            <v>Tuberia novafort 8" 200 mm</v>
          </cell>
        </row>
        <row r="583">
          <cell r="A583" t="str">
            <v xml:space="preserve">Tuberia PE AL PE amarilla gas 1216 1/2" </v>
          </cell>
        </row>
        <row r="584">
          <cell r="A584" t="str">
            <v>Tubo A.N. 1 1/2 plg, 2 mm</v>
          </cell>
        </row>
        <row r="585">
          <cell r="A585" t="str">
            <v>Tubo A.N. 1 plg, 2 mm</v>
          </cell>
        </row>
        <row r="586">
          <cell r="A586" t="str">
            <v>Tubo conduit EMT 1"</v>
          </cell>
        </row>
        <row r="587">
          <cell r="A587" t="str">
            <v>Tubo conduit EMT 1-1/2"</v>
          </cell>
        </row>
        <row r="588">
          <cell r="A588" t="str">
            <v>Tubo conduit EMT 3/4"</v>
          </cell>
        </row>
        <row r="589">
          <cell r="A589" t="str">
            <v>Tubo conduit PVC 1"</v>
          </cell>
        </row>
        <row r="590">
          <cell r="A590" t="str">
            <v>Tubo conduit PVC 1/2"</v>
          </cell>
        </row>
        <row r="591">
          <cell r="A591" t="str">
            <v>Tubo conduit PVC 1-1/2"</v>
          </cell>
        </row>
        <row r="592">
          <cell r="A592" t="str">
            <v>Tubo conduit PVC 3/4"</v>
          </cell>
        </row>
        <row r="593">
          <cell r="A593" t="str">
            <v>Tubo cuadrado de 1/2 x 1/2 x 0,9</v>
          </cell>
        </row>
        <row r="594">
          <cell r="A594" t="str">
            <v>Tubo cuadrado de 1-1/2" x 1-1/2" cal. 20</v>
          </cell>
        </row>
        <row r="595">
          <cell r="A595" t="str">
            <v>Tubo Cuadrado de 3/4" x 3/4" cal. 20</v>
          </cell>
        </row>
        <row r="596">
          <cell r="A596" t="str">
            <v>Tubo de cobre de 1/2" tipo L</v>
          </cell>
        </row>
        <row r="597">
          <cell r="A597" t="str">
            <v>Tubo de cobre de 1" tipo L</v>
          </cell>
        </row>
        <row r="598">
          <cell r="A598" t="str">
            <v>Tubo Galvanizado de 1/2"</v>
          </cell>
        </row>
        <row r="599">
          <cell r="A599" t="str">
            <v>Tubo Galvanizado de 3/4</v>
          </cell>
        </row>
        <row r="600">
          <cell r="A600" t="str">
            <v>Tubo Galvanizado de 1"</v>
          </cell>
        </row>
        <row r="601">
          <cell r="A601" t="str">
            <v>Tubo Galvanizado de 1 1/4"</v>
          </cell>
        </row>
        <row r="602">
          <cell r="A602" t="str">
            <v>Tubo Galvanizado de 1 1/2"</v>
          </cell>
        </row>
        <row r="603">
          <cell r="A603" t="str">
            <v>Tubo Galvanizado de 2"</v>
          </cell>
        </row>
        <row r="604">
          <cell r="A604" t="str">
            <v>Tubo Galvanizado de 2 1/2"</v>
          </cell>
        </row>
        <row r="605">
          <cell r="A605" t="str">
            <v>Tubo pres/11 PVC 3/4"</v>
          </cell>
        </row>
        <row r="606">
          <cell r="A606" t="str">
            <v>Tubo pres/13,5 PVC 1"</v>
          </cell>
        </row>
        <row r="607">
          <cell r="A607" t="str">
            <v>Tubo pres/21 PVC 1 1/2"</v>
          </cell>
        </row>
        <row r="608">
          <cell r="A608" t="str">
            <v>Tubo pres/21 PVC 1 1/4</v>
          </cell>
        </row>
        <row r="609">
          <cell r="A609" t="str">
            <v>Tubo pres/21 PVC 2"</v>
          </cell>
        </row>
        <row r="610">
          <cell r="A610" t="str">
            <v>Tubo pres/9 PVC 1/2"</v>
          </cell>
        </row>
        <row r="611">
          <cell r="A611" t="str">
            <v>Tubo PVC de 2"       Lluvias</v>
          </cell>
        </row>
        <row r="612">
          <cell r="A612" t="str">
            <v>Tubo PVC de 3"       Lluvias</v>
          </cell>
        </row>
        <row r="613">
          <cell r="A613" t="str">
            <v>Tubo PVC de 4"       lluvias</v>
          </cell>
        </row>
        <row r="614">
          <cell r="A614" t="str">
            <v>Tubo PVCP- RDE 21 2 1/2" UZ</v>
          </cell>
        </row>
        <row r="615">
          <cell r="A615" t="str">
            <v>Tubo PVCP- RDE 21 2" UZ</v>
          </cell>
        </row>
        <row r="616">
          <cell r="A616" t="str">
            <v>Tubo PVCP- RDE 21 3" UZ</v>
          </cell>
        </row>
        <row r="617">
          <cell r="A617" t="str">
            <v>Tubo PVC-S     2"    Sanitaria</v>
          </cell>
        </row>
        <row r="618">
          <cell r="A618" t="str">
            <v>Tubo PVC-S     3"    Sanitaria</v>
          </cell>
        </row>
        <row r="619">
          <cell r="A619" t="str">
            <v>Tubo PVC-S     4"    Sanitaria</v>
          </cell>
        </row>
        <row r="620">
          <cell r="A620" t="str">
            <v>Tubo PVC-S;     6"</v>
          </cell>
        </row>
        <row r="621">
          <cell r="A621" t="str">
            <v>Tubo PVC-V      1 1/2"</v>
          </cell>
        </row>
        <row r="622">
          <cell r="A622" t="str">
            <v>Tubo PVC-V      2"</v>
          </cell>
        </row>
        <row r="623">
          <cell r="A623" t="str">
            <v>Tubo PVC-V     3"</v>
          </cell>
        </row>
        <row r="624">
          <cell r="A624" t="str">
            <v>Tubo PVC-V     4"</v>
          </cell>
        </row>
        <row r="625">
          <cell r="A625" t="str">
            <v>Tuercas de fijación</v>
          </cell>
        </row>
        <row r="626">
          <cell r="A626" t="str">
            <v>Unión bajante rectangular PVC</v>
          </cell>
        </row>
        <row r="627">
          <cell r="A627" t="str">
            <v>Unión canal a bajante Amazonas</v>
          </cell>
        </row>
        <row r="628">
          <cell r="A628" t="str">
            <v>Unión Canal amazonas</v>
          </cell>
        </row>
        <row r="629">
          <cell r="A629" t="str">
            <v>Unión EMT 1"</v>
          </cell>
        </row>
        <row r="630">
          <cell r="A630" t="str">
            <v>Unión EMT 1-1/2"</v>
          </cell>
        </row>
        <row r="631">
          <cell r="A631" t="str">
            <v>Unión EMT 3/4"</v>
          </cell>
        </row>
        <row r="632">
          <cell r="A632" t="str">
            <v>Unión PVC - P 3/4"</v>
          </cell>
        </row>
        <row r="633">
          <cell r="A633" t="str">
            <v>Unión PVC-P 1 1/2"</v>
          </cell>
        </row>
        <row r="634">
          <cell r="A634" t="str">
            <v>Unión PVC-P 1 1/4"</v>
          </cell>
        </row>
        <row r="635">
          <cell r="A635" t="str">
            <v>Unión PVC-P 1 plg</v>
          </cell>
        </row>
        <row r="636">
          <cell r="A636" t="str">
            <v>Unión PVC-P 1/2 plg</v>
          </cell>
        </row>
        <row r="637">
          <cell r="A637" t="str">
            <v>Unión PVC-P 2 plg</v>
          </cell>
        </row>
        <row r="638">
          <cell r="A638" t="str">
            <v>Unión PVC-S 2 plg</v>
          </cell>
        </row>
        <row r="639">
          <cell r="A639" t="str">
            <v>Unión PVC-S 3 plg</v>
          </cell>
        </row>
        <row r="640">
          <cell r="A640" t="str">
            <v>Unión PVC-S 4 plg</v>
          </cell>
        </row>
        <row r="641">
          <cell r="A641" t="str">
            <v>Unión PVC-S;    6"</v>
          </cell>
        </row>
        <row r="642">
          <cell r="A642" t="str">
            <v>Unión PVC-V     1 1/2"</v>
          </cell>
        </row>
        <row r="643">
          <cell r="A643" t="str">
            <v>Unión PVC-V     2"</v>
          </cell>
        </row>
        <row r="644">
          <cell r="A644" t="str">
            <v>Unión PVC-V    3"</v>
          </cell>
        </row>
        <row r="645">
          <cell r="A645" t="str">
            <v>Universal en PVC 1 1/2"</v>
          </cell>
        </row>
        <row r="646">
          <cell r="A646" t="str">
            <v>Universal en PVC 1"</v>
          </cell>
        </row>
        <row r="647">
          <cell r="A647" t="str">
            <v>Universal en PVC 1/2"</v>
          </cell>
        </row>
        <row r="648">
          <cell r="A648" t="str">
            <v>Universal en PVC 3/4"</v>
          </cell>
        </row>
        <row r="649">
          <cell r="A649" t="str">
            <v>Valvula - Cheque cortina HICC Helbert   3" ; incluye accesorios</v>
          </cell>
        </row>
        <row r="650">
          <cell r="A650" t="str">
            <v>Valvula - Cheque cortina HICC Helbert  1 1/2" ; incluye accesorios</v>
          </cell>
        </row>
        <row r="651">
          <cell r="A651" t="str">
            <v>Valvula - Cheque cortina HICC Helbert  1 1/4" ; incluye accesorios</v>
          </cell>
        </row>
        <row r="652">
          <cell r="A652" t="str">
            <v>Valvula - Cheque cortina HICC Helbert  2" ; incluye accesorios</v>
          </cell>
        </row>
        <row r="653">
          <cell r="A653" t="str">
            <v>Valvula de bola de 1" con bola de bronce y asiento en teflon</v>
          </cell>
        </row>
        <row r="654">
          <cell r="A654" t="str">
            <v>Valvula de bola de 1/2" con bola de bronce y asiento en teflon</v>
          </cell>
        </row>
        <row r="655">
          <cell r="A655" t="str">
            <v>Valvula pozuelo 1-1/2"  cobre</v>
          </cell>
        </row>
        <row r="656">
          <cell r="A656" t="str">
            <v>Vara de clavo</v>
          </cell>
        </row>
        <row r="657">
          <cell r="A657" t="str">
            <v>Varilla coopertweld de 2.40 mts x 5/8"</v>
          </cell>
        </row>
        <row r="658">
          <cell r="A658" t="str">
            <v>Varilla Coper Well 5/8" x 8'</v>
          </cell>
        </row>
        <row r="659">
          <cell r="A659" t="str">
            <v>Varilla cuadrada de 1/2"</v>
          </cell>
        </row>
        <row r="660">
          <cell r="A660" t="str">
            <v>Varilla de 5/8"</v>
          </cell>
        </row>
        <row r="661">
          <cell r="A661" t="str">
            <v>Varilla de 9 mm. Cuadrada</v>
          </cell>
        </row>
        <row r="662">
          <cell r="A662">
            <v>0</v>
          </cell>
        </row>
        <row r="663">
          <cell r="A663" t="str">
            <v>Varilla lisa de 1/2"</v>
          </cell>
        </row>
        <row r="664">
          <cell r="A664" t="str">
            <v>Ventana corrediza proyec.alum.Cal.18. Negra</v>
          </cell>
        </row>
        <row r="665">
          <cell r="A665" t="str">
            <v>Vidrio incoloro de 5mm pulido</v>
          </cell>
        </row>
        <row r="666">
          <cell r="A666" t="str">
            <v>Vinilo Color Tipo I</v>
          </cell>
        </row>
        <row r="667">
          <cell r="A667" t="str">
            <v>Visagra para elemento en aluminio</v>
          </cell>
        </row>
        <row r="668">
          <cell r="A668" t="str">
            <v>Wing Aluminio</v>
          </cell>
        </row>
        <row r="669">
          <cell r="A669" t="str">
            <v>Xipex Admix C-2000</v>
          </cell>
        </row>
        <row r="670">
          <cell r="A670" t="str">
            <v>Xipex concentrado -Gris</v>
          </cell>
        </row>
        <row r="671">
          <cell r="A671" t="str">
            <v>Yee sencilla PVC-S 2"</v>
          </cell>
        </row>
        <row r="672">
          <cell r="A672" t="str">
            <v>Yee sencilla PVC-S 3"</v>
          </cell>
        </row>
        <row r="673">
          <cell r="A673" t="str">
            <v>Yee sencilla PVC-S 4"</v>
          </cell>
        </row>
        <row r="674">
          <cell r="A674" t="str">
            <v>Zuncho metálico 3/8"</v>
          </cell>
        </row>
        <row r="675">
          <cell r="A675" t="str">
            <v>Medidor de agua 1/2"</v>
          </cell>
        </row>
        <row r="676">
          <cell r="A676" t="str">
            <v>Medidor de agua 1"</v>
          </cell>
        </row>
        <row r="677">
          <cell r="A677" t="str">
            <v>Medidor de agua 2"</v>
          </cell>
        </row>
        <row r="678">
          <cell r="A678" t="str">
            <v>Medidor de agua 3"</v>
          </cell>
        </row>
        <row r="679">
          <cell r="A679" t="str">
            <v>Medidor de agua 3/4"</v>
          </cell>
        </row>
        <row r="680">
          <cell r="A680" t="str">
            <v>Medidor de agua 4"</v>
          </cell>
        </row>
        <row r="681">
          <cell r="A681" t="str">
            <v>Medidor de agua 6"</v>
          </cell>
        </row>
        <row r="682">
          <cell r="A682" t="str">
            <v xml:space="preserve">rellenos en recebo compactado al 90% </v>
          </cell>
        </row>
        <row r="683">
          <cell r="A683" t="str">
            <v>muros en ladrillo tolete común para sobrecimiento de e = 0,12 m</v>
          </cell>
        </row>
        <row r="684">
          <cell r="A684" t="str">
            <v>Bomba centrífuga 1HP succión y descarga 1.1/2".motor monofásico</v>
          </cell>
        </row>
        <row r="685">
          <cell r="A685" t="str">
            <v>Valvula de pie con canastilla plástica 2"</v>
          </cell>
        </row>
        <row r="686">
          <cell r="A686" t="str">
            <v>Valvula de cheque hidro 1 1/2"</v>
          </cell>
        </row>
        <row r="687">
          <cell r="A687" t="str">
            <v>Valvula de cheque hidro 2"</v>
          </cell>
        </row>
        <row r="688">
          <cell r="A688">
            <v>0</v>
          </cell>
        </row>
        <row r="689">
          <cell r="A689" t="str">
            <v>Para Yacuanquer</v>
          </cell>
        </row>
        <row r="690">
          <cell r="A690" t="str">
            <v>Excavación Manual en material Comun</v>
          </cell>
        </row>
        <row r="691">
          <cell r="A691" t="str">
            <v>Rellenos en recebo compactado al 90%</v>
          </cell>
        </row>
        <row r="692">
          <cell r="A692" t="str">
            <v>Placa maciza e=0,075</v>
          </cell>
        </row>
        <row r="693">
          <cell r="A693" t="str">
            <v>Muros en loque divisorio Liso</v>
          </cell>
        </row>
        <row r="694">
          <cell r="A694" t="str">
            <v>Media caña en mortero de pendiente</v>
          </cell>
        </row>
        <row r="695">
          <cell r="A695" t="str">
            <v>Pañete impermeabilizado integralmente.</v>
          </cell>
        </row>
        <row r="696">
          <cell r="A696" t="str">
            <v>Afinado en mortero de pendiente</v>
          </cell>
        </row>
        <row r="697">
          <cell r="A697" t="str">
            <v>acero de refuerzo 37000</v>
          </cell>
        </row>
        <row r="698">
          <cell r="A698" t="str">
            <v>acero de refuerzo 60000</v>
          </cell>
        </row>
        <row r="699">
          <cell r="A699" t="str">
            <v>Hoja Puerta entamborada con rejilla de ventilación y mirilla a todo costo según detalle arquitectonico</v>
          </cell>
        </row>
        <row r="700">
          <cell r="A700" t="str">
            <v>Teja de Barro Santafé Cartabon 16x37cm</v>
          </cell>
        </row>
        <row r="701">
          <cell r="A701" t="str">
            <v>Teja de Barro  Santafé Española 18/16x40cm</v>
          </cell>
        </row>
        <row r="702">
          <cell r="A702" t="str">
            <v>Teja "S" de Barro Moore 28,5/15x46cm</v>
          </cell>
        </row>
        <row r="703">
          <cell r="A703" t="str">
            <v>Teja Plana de Barro Santafé 10x18cm</v>
          </cell>
        </row>
        <row r="704">
          <cell r="A704" t="str">
            <v>Listón M.H. Pino Ciprés</v>
          </cell>
        </row>
        <row r="705">
          <cell r="A705" t="str">
            <v>Listón M.H. Pino Romerón</v>
          </cell>
        </row>
        <row r="706">
          <cell r="A706" t="str">
            <v>Puerta Ventana en Madera Segun detalle Arquitectónico</v>
          </cell>
        </row>
        <row r="707">
          <cell r="A707" t="str">
            <v>Ventana en Madera Según detalle Arquitectónico</v>
          </cell>
        </row>
        <row r="708">
          <cell r="A708" t="str">
            <v>Puerta en madera Según detalle Arquitectónico</v>
          </cell>
        </row>
        <row r="709">
          <cell r="A709" t="str">
            <v>Suministro e insatalación de Banca exterior tipo IDU</v>
          </cell>
        </row>
        <row r="710">
          <cell r="A710" t="str">
            <v>Adoquin concreto 10x8x20</v>
          </cell>
        </row>
        <row r="711">
          <cell r="A711" t="str">
            <v>Toma de caucho (aérea) con polo</v>
          </cell>
        </row>
        <row r="712">
          <cell r="A712" t="str">
            <v>Clavija de caucho (aérea) con polo</v>
          </cell>
        </row>
        <row r="713">
          <cell r="A713" t="str">
            <v>Marquilla en acrílico</v>
          </cell>
        </row>
        <row r="714">
          <cell r="A714" t="str">
            <v>Perno de tiro</v>
          </cell>
        </row>
        <row r="715">
          <cell r="A715" t="str">
            <v>Pólvora para perno</v>
          </cell>
        </row>
        <row r="716">
          <cell r="A716" t="str">
            <v>Cable vehicular No 16</v>
          </cell>
        </row>
        <row r="717">
          <cell r="A717" t="str">
            <v>Botón de timbre</v>
          </cell>
        </row>
        <row r="718">
          <cell r="A718" t="str">
            <v>Automático tipo riel 1x16 A</v>
          </cell>
        </row>
        <row r="719">
          <cell r="A719" t="str">
            <v>Automático tipo riel 2x16 A - 10Ka</v>
          </cell>
        </row>
        <row r="720">
          <cell r="A720" t="str">
            <v>Tablero minipragma de 24 circuitos</v>
          </cell>
        </row>
        <row r="721">
          <cell r="A721" t="str">
            <v>Telerruptor bipolar 120V - 16 amperios</v>
          </cell>
        </row>
        <row r="722">
          <cell r="A722" t="str">
            <v>Cable de cobre No 10</v>
          </cell>
        </row>
        <row r="723">
          <cell r="A723" t="str">
            <v>Terminal cobre No 6</v>
          </cell>
        </row>
        <row r="724">
          <cell r="A724" t="str">
            <v>Terminal cobre No 10</v>
          </cell>
        </row>
        <row r="725">
          <cell r="A725" t="str">
            <v>Tubo conduit  PVC 3"</v>
          </cell>
        </row>
        <row r="726">
          <cell r="A726" t="str">
            <v>Boquilla terminal PVC de 3"</v>
          </cell>
        </row>
        <row r="727">
          <cell r="A727" t="str">
            <v>Caja en mampostería</v>
          </cell>
        </row>
        <row r="728">
          <cell r="A728" t="str">
            <v>Tapa en concreto 60x60</v>
          </cell>
        </row>
        <row r="729">
          <cell r="A729" t="str">
            <v xml:space="preserve">Marco 60x60 </v>
          </cell>
        </row>
        <row r="730">
          <cell r="A730" t="str">
            <v>Contramarco 60x60</v>
          </cell>
        </row>
        <row r="731">
          <cell r="A731" t="str">
            <v>Lámpara metal halide 250 W - 208 V completa</v>
          </cell>
        </row>
        <row r="732">
          <cell r="A732" t="str">
            <v>Soporte</v>
          </cell>
        </row>
        <row r="733">
          <cell r="A733" t="str">
            <v>Cable de cobre desnudo No 6</v>
          </cell>
        </row>
        <row r="734">
          <cell r="A734" t="str">
            <v>Varilla captora 60 cms</v>
          </cell>
        </row>
        <row r="735">
          <cell r="A735" t="str">
            <v>Aislador</v>
          </cell>
        </row>
        <row r="736">
          <cell r="A736" t="str">
            <v>soporte fijación</v>
          </cell>
        </row>
        <row r="737">
          <cell r="A737" t="str">
            <v>Encauchetado 3x16</v>
          </cell>
        </row>
        <row r="738">
          <cell r="A738" t="str">
            <v>Terminal en resina</v>
          </cell>
        </row>
        <row r="739">
          <cell r="A739" t="str">
            <v>Suministro e instalación de Cubierta 525c Sandwich deck en aluzinc calibre 26, aislamiento en fibra de vidrio de 30mm de espesor, bandeja lisa y pintada a dos caras.</v>
          </cell>
        </row>
        <row r="740">
          <cell r="A740" t="str">
            <v>Suministro e  instalación de Teja Luz GIP - Traslucida.</v>
          </cell>
        </row>
        <row r="741">
          <cell r="A741" t="str">
            <v>Loseta prefabricada A-50</v>
          </cell>
        </row>
        <row r="742">
          <cell r="A742" t="str">
            <v>Sardinel prefabricado A-15</v>
          </cell>
        </row>
        <row r="743">
          <cell r="A743" t="str">
            <v>Banca prefabricada en concreto M-30</v>
          </cell>
        </row>
        <row r="744">
          <cell r="A744" t="str">
            <v>Banca prefabricada en Concreto M-31</v>
          </cell>
        </row>
        <row r="745">
          <cell r="A745">
            <v>0</v>
          </cell>
        </row>
        <row r="746">
          <cell r="A746" t="str">
            <v>Cerramiento lateral con estructura en perfil tubular estructural H.R. cuadrado de 60mm x 60mm calibre 12. para soportar lámina acrílica de 10mm del alta resistencia a impactos. Incluye pisavidrio, acrílico e instalación según diseño.</v>
          </cell>
        </row>
        <row r="747">
          <cell r="A747" t="str">
            <v>Perfil estructural ∅4" e=6,02 mm</v>
          </cell>
        </row>
        <row r="748">
          <cell r="A748" t="str">
            <v>Perfil estructural ∅6" e=7,11 mm</v>
          </cell>
        </row>
        <row r="749">
          <cell r="A749" t="str">
            <v>Perfil estructural CC 150 x 100 x 15 x 2</v>
          </cell>
        </row>
        <row r="750">
          <cell r="A750" t="str">
            <v>Gramoquin ecológico</v>
          </cell>
        </row>
        <row r="751">
          <cell r="A751" t="str">
            <v>Bordillo Prefabricado tipo A-80</v>
          </cell>
        </row>
        <row r="752">
          <cell r="A752" t="str">
            <v>Adoquin corbatín</v>
          </cell>
        </row>
        <row r="753">
          <cell r="A753" t="str">
            <v>Concreto de 1,500 p.s.i.</v>
          </cell>
        </row>
        <row r="754">
          <cell r="A754" t="str">
            <v>Angulo 1 1/2" x 1 1/2" x 3/16"</v>
          </cell>
        </row>
        <row r="755">
          <cell r="A755" t="str">
            <v>Rejilla par sumidero Fibrit R46C</v>
          </cell>
        </row>
        <row r="756">
          <cell r="A756" t="str">
            <v>Platina 1 1/2" x 1 1/2" x 1/4"</v>
          </cell>
        </row>
        <row r="757">
          <cell r="A757">
            <v>0</v>
          </cell>
        </row>
        <row r="758">
          <cell r="A758">
            <v>0</v>
          </cell>
        </row>
        <row r="759">
          <cell r="A759">
            <v>0</v>
          </cell>
        </row>
        <row r="760">
          <cell r="A760">
            <v>0</v>
          </cell>
        </row>
        <row r="761">
          <cell r="A761">
            <v>0</v>
          </cell>
        </row>
        <row r="762">
          <cell r="A762">
            <v>0</v>
          </cell>
        </row>
        <row r="763">
          <cell r="A763">
            <v>0</v>
          </cell>
        </row>
        <row r="764">
          <cell r="A764">
            <v>0</v>
          </cell>
        </row>
        <row r="765">
          <cell r="A765">
            <v>0</v>
          </cell>
        </row>
        <row r="766">
          <cell r="A766">
            <v>0</v>
          </cell>
        </row>
        <row r="767">
          <cell r="A767">
            <v>0</v>
          </cell>
        </row>
        <row r="768">
          <cell r="A768">
            <v>0</v>
          </cell>
        </row>
        <row r="769">
          <cell r="A769">
            <v>0</v>
          </cell>
        </row>
        <row r="770">
          <cell r="A770">
            <v>0</v>
          </cell>
        </row>
        <row r="771">
          <cell r="A771">
            <v>0</v>
          </cell>
        </row>
        <row r="772">
          <cell r="A772">
            <v>0</v>
          </cell>
        </row>
        <row r="773">
          <cell r="A773">
            <v>0</v>
          </cell>
        </row>
        <row r="774">
          <cell r="A774">
            <v>0</v>
          </cell>
        </row>
        <row r="775">
          <cell r="A775">
            <v>0</v>
          </cell>
        </row>
        <row r="776">
          <cell r="A776">
            <v>0</v>
          </cell>
        </row>
        <row r="777">
          <cell r="A777">
            <v>0</v>
          </cell>
        </row>
        <row r="778">
          <cell r="A778">
            <v>0</v>
          </cell>
        </row>
        <row r="779">
          <cell r="A779">
            <v>0</v>
          </cell>
        </row>
        <row r="780">
          <cell r="A780">
            <v>0</v>
          </cell>
        </row>
        <row r="781">
          <cell r="A781">
            <v>0</v>
          </cell>
        </row>
        <row r="782">
          <cell r="A782">
            <v>0</v>
          </cell>
        </row>
        <row r="783">
          <cell r="A783">
            <v>0</v>
          </cell>
        </row>
        <row r="784">
          <cell r="A784">
            <v>0</v>
          </cell>
        </row>
        <row r="785">
          <cell r="A785">
            <v>0</v>
          </cell>
        </row>
        <row r="786">
          <cell r="A786">
            <v>0</v>
          </cell>
        </row>
        <row r="787">
          <cell r="A787">
            <v>0</v>
          </cell>
        </row>
        <row r="788">
          <cell r="A788">
            <v>0</v>
          </cell>
        </row>
        <row r="789">
          <cell r="A789">
            <v>0</v>
          </cell>
        </row>
        <row r="790">
          <cell r="A790">
            <v>0</v>
          </cell>
        </row>
        <row r="791">
          <cell r="A791">
            <v>0</v>
          </cell>
        </row>
        <row r="792">
          <cell r="A792">
            <v>0</v>
          </cell>
        </row>
        <row r="793">
          <cell r="A793">
            <v>0</v>
          </cell>
        </row>
        <row r="794">
          <cell r="A794">
            <v>0</v>
          </cell>
        </row>
        <row r="795">
          <cell r="A795">
            <v>0</v>
          </cell>
        </row>
        <row r="796">
          <cell r="A796">
            <v>0</v>
          </cell>
        </row>
        <row r="797">
          <cell r="A797">
            <v>0</v>
          </cell>
        </row>
        <row r="798">
          <cell r="A798">
            <v>0</v>
          </cell>
        </row>
        <row r="799">
          <cell r="A799">
            <v>0</v>
          </cell>
        </row>
        <row r="800">
          <cell r="A800">
            <v>0</v>
          </cell>
        </row>
        <row r="801">
          <cell r="A801">
            <v>0</v>
          </cell>
        </row>
        <row r="802">
          <cell r="A802">
            <v>0</v>
          </cell>
        </row>
        <row r="803">
          <cell r="A803">
            <v>0</v>
          </cell>
        </row>
        <row r="804">
          <cell r="A804">
            <v>0</v>
          </cell>
        </row>
        <row r="805">
          <cell r="A805">
            <v>0</v>
          </cell>
        </row>
        <row r="806">
          <cell r="A806">
            <v>0</v>
          </cell>
        </row>
        <row r="807">
          <cell r="A807">
            <v>0</v>
          </cell>
        </row>
        <row r="808">
          <cell r="A808">
            <v>0</v>
          </cell>
        </row>
        <row r="809">
          <cell r="A809">
            <v>0</v>
          </cell>
        </row>
        <row r="810">
          <cell r="A810">
            <v>0</v>
          </cell>
        </row>
        <row r="811">
          <cell r="A811">
            <v>0</v>
          </cell>
        </row>
        <row r="812">
          <cell r="A812">
            <v>0</v>
          </cell>
        </row>
        <row r="813">
          <cell r="A813">
            <v>0</v>
          </cell>
        </row>
        <row r="814">
          <cell r="A814">
            <v>0</v>
          </cell>
        </row>
        <row r="815">
          <cell r="A815">
            <v>0</v>
          </cell>
        </row>
        <row r="816">
          <cell r="A816">
            <v>0</v>
          </cell>
        </row>
        <row r="817">
          <cell r="A817">
            <v>0</v>
          </cell>
        </row>
        <row r="818">
          <cell r="A818">
            <v>0</v>
          </cell>
        </row>
        <row r="819">
          <cell r="A819">
            <v>0</v>
          </cell>
        </row>
        <row r="820">
          <cell r="A820">
            <v>0</v>
          </cell>
        </row>
        <row r="821">
          <cell r="A821">
            <v>0</v>
          </cell>
        </row>
        <row r="822">
          <cell r="A822">
            <v>0</v>
          </cell>
        </row>
        <row r="823">
          <cell r="A823">
            <v>0</v>
          </cell>
        </row>
        <row r="824">
          <cell r="A824">
            <v>0</v>
          </cell>
        </row>
        <row r="825">
          <cell r="A825">
            <v>0</v>
          </cell>
        </row>
        <row r="826">
          <cell r="A826">
            <v>0</v>
          </cell>
        </row>
        <row r="827">
          <cell r="A827">
            <v>0</v>
          </cell>
        </row>
        <row r="828">
          <cell r="A828">
            <v>0</v>
          </cell>
        </row>
        <row r="829">
          <cell r="A829">
            <v>0</v>
          </cell>
        </row>
        <row r="830">
          <cell r="A830">
            <v>0</v>
          </cell>
        </row>
        <row r="831">
          <cell r="A831">
            <v>0</v>
          </cell>
        </row>
        <row r="832">
          <cell r="A832">
            <v>0</v>
          </cell>
        </row>
        <row r="833">
          <cell r="A833">
            <v>0</v>
          </cell>
        </row>
        <row r="834">
          <cell r="A834">
            <v>0</v>
          </cell>
        </row>
        <row r="835">
          <cell r="A835">
            <v>0</v>
          </cell>
        </row>
        <row r="836">
          <cell r="A836">
            <v>0</v>
          </cell>
        </row>
        <row r="837">
          <cell r="A837">
            <v>0</v>
          </cell>
        </row>
        <row r="838">
          <cell r="A838">
            <v>0</v>
          </cell>
        </row>
        <row r="839">
          <cell r="A839">
            <v>0</v>
          </cell>
        </row>
        <row r="840">
          <cell r="A840">
            <v>0</v>
          </cell>
        </row>
        <row r="841">
          <cell r="A841">
            <v>0</v>
          </cell>
        </row>
        <row r="842">
          <cell r="A842">
            <v>0</v>
          </cell>
        </row>
        <row r="843">
          <cell r="A843">
            <v>0</v>
          </cell>
        </row>
        <row r="844">
          <cell r="A844">
            <v>0</v>
          </cell>
        </row>
        <row r="845">
          <cell r="A845">
            <v>0</v>
          </cell>
        </row>
        <row r="846">
          <cell r="A846">
            <v>0</v>
          </cell>
        </row>
        <row r="847">
          <cell r="A847">
            <v>0</v>
          </cell>
        </row>
        <row r="848">
          <cell r="A848">
            <v>0</v>
          </cell>
        </row>
        <row r="849">
          <cell r="A849">
            <v>0</v>
          </cell>
        </row>
        <row r="850">
          <cell r="A850">
            <v>0</v>
          </cell>
        </row>
        <row r="851">
          <cell r="A851">
            <v>0</v>
          </cell>
        </row>
        <row r="852">
          <cell r="A852">
            <v>0</v>
          </cell>
        </row>
        <row r="853">
          <cell r="A853">
            <v>0</v>
          </cell>
        </row>
        <row r="854">
          <cell r="A854">
            <v>0</v>
          </cell>
        </row>
        <row r="855">
          <cell r="A855">
            <v>0</v>
          </cell>
        </row>
        <row r="856">
          <cell r="A856">
            <v>0</v>
          </cell>
        </row>
        <row r="857">
          <cell r="A857">
            <v>0</v>
          </cell>
        </row>
        <row r="858">
          <cell r="A858">
            <v>0</v>
          </cell>
        </row>
        <row r="859">
          <cell r="A859">
            <v>0</v>
          </cell>
        </row>
        <row r="860">
          <cell r="A860">
            <v>0</v>
          </cell>
        </row>
        <row r="861">
          <cell r="A861">
            <v>0</v>
          </cell>
        </row>
        <row r="862">
          <cell r="A862">
            <v>0</v>
          </cell>
        </row>
        <row r="863">
          <cell r="A863">
            <v>0</v>
          </cell>
        </row>
        <row r="864">
          <cell r="A864">
            <v>0</v>
          </cell>
        </row>
        <row r="865">
          <cell r="A865">
            <v>0</v>
          </cell>
        </row>
        <row r="866">
          <cell r="A866">
            <v>0</v>
          </cell>
        </row>
        <row r="867">
          <cell r="A867">
            <v>0</v>
          </cell>
        </row>
        <row r="868">
          <cell r="A868">
            <v>0</v>
          </cell>
        </row>
        <row r="869">
          <cell r="A869">
            <v>0</v>
          </cell>
        </row>
        <row r="870">
          <cell r="A870">
            <v>0</v>
          </cell>
        </row>
        <row r="871">
          <cell r="A871">
            <v>0</v>
          </cell>
        </row>
        <row r="872">
          <cell r="A872">
            <v>0</v>
          </cell>
        </row>
        <row r="873">
          <cell r="A873">
            <v>0</v>
          </cell>
        </row>
        <row r="874">
          <cell r="A874">
            <v>0</v>
          </cell>
        </row>
        <row r="875">
          <cell r="A875">
            <v>0</v>
          </cell>
        </row>
        <row r="876">
          <cell r="A876">
            <v>0</v>
          </cell>
        </row>
        <row r="877">
          <cell r="A877">
            <v>0</v>
          </cell>
        </row>
        <row r="878">
          <cell r="A878">
            <v>0</v>
          </cell>
        </row>
        <row r="879">
          <cell r="A879">
            <v>0</v>
          </cell>
        </row>
        <row r="880">
          <cell r="A880">
            <v>0</v>
          </cell>
        </row>
        <row r="881">
          <cell r="A881">
            <v>0</v>
          </cell>
        </row>
        <row r="882">
          <cell r="A882">
            <v>0</v>
          </cell>
        </row>
        <row r="883">
          <cell r="A883">
            <v>0</v>
          </cell>
        </row>
        <row r="884">
          <cell r="A884">
            <v>0</v>
          </cell>
        </row>
        <row r="885">
          <cell r="A885">
            <v>0</v>
          </cell>
        </row>
        <row r="886">
          <cell r="A886">
            <v>0</v>
          </cell>
        </row>
        <row r="887">
          <cell r="A887">
            <v>0</v>
          </cell>
        </row>
        <row r="888">
          <cell r="A888">
            <v>0</v>
          </cell>
        </row>
        <row r="889">
          <cell r="A889">
            <v>0</v>
          </cell>
        </row>
        <row r="890">
          <cell r="A890">
            <v>0</v>
          </cell>
        </row>
        <row r="891">
          <cell r="A891">
            <v>0</v>
          </cell>
        </row>
        <row r="892">
          <cell r="A892">
            <v>0</v>
          </cell>
        </row>
        <row r="893">
          <cell r="A893">
            <v>0</v>
          </cell>
        </row>
        <row r="894">
          <cell r="A894">
            <v>0</v>
          </cell>
        </row>
        <row r="895">
          <cell r="A895">
            <v>0</v>
          </cell>
        </row>
        <row r="896">
          <cell r="A896">
            <v>0</v>
          </cell>
        </row>
        <row r="897">
          <cell r="A897">
            <v>0</v>
          </cell>
        </row>
        <row r="898">
          <cell r="A898">
            <v>0</v>
          </cell>
        </row>
        <row r="899">
          <cell r="A899">
            <v>0</v>
          </cell>
        </row>
        <row r="900">
          <cell r="A900">
            <v>0</v>
          </cell>
        </row>
        <row r="901">
          <cell r="A901">
            <v>0</v>
          </cell>
        </row>
        <row r="902">
          <cell r="A902">
            <v>0</v>
          </cell>
        </row>
        <row r="903">
          <cell r="A903">
            <v>0</v>
          </cell>
        </row>
        <row r="904">
          <cell r="A904">
            <v>0</v>
          </cell>
        </row>
        <row r="905">
          <cell r="A905">
            <v>0</v>
          </cell>
        </row>
        <row r="906">
          <cell r="A906">
            <v>0</v>
          </cell>
        </row>
        <row r="907">
          <cell r="A907">
            <v>0</v>
          </cell>
        </row>
        <row r="908">
          <cell r="A908">
            <v>0</v>
          </cell>
        </row>
        <row r="909">
          <cell r="A909">
            <v>0</v>
          </cell>
        </row>
        <row r="910">
          <cell r="A910">
            <v>0</v>
          </cell>
        </row>
        <row r="911">
          <cell r="A911">
            <v>0</v>
          </cell>
        </row>
        <row r="912">
          <cell r="A912">
            <v>0</v>
          </cell>
        </row>
        <row r="913">
          <cell r="A913">
            <v>0</v>
          </cell>
        </row>
        <row r="914">
          <cell r="A914">
            <v>0</v>
          </cell>
        </row>
        <row r="915">
          <cell r="A915">
            <v>0</v>
          </cell>
        </row>
        <row r="916">
          <cell r="A916">
            <v>0</v>
          </cell>
        </row>
        <row r="917">
          <cell r="A917">
            <v>0</v>
          </cell>
        </row>
        <row r="918">
          <cell r="A918">
            <v>0</v>
          </cell>
        </row>
        <row r="919">
          <cell r="A919">
            <v>0</v>
          </cell>
        </row>
        <row r="920">
          <cell r="A920">
            <v>0</v>
          </cell>
        </row>
        <row r="921">
          <cell r="A921">
            <v>0</v>
          </cell>
        </row>
        <row r="922">
          <cell r="A922">
            <v>0</v>
          </cell>
        </row>
        <row r="923">
          <cell r="A923">
            <v>0</v>
          </cell>
        </row>
        <row r="924">
          <cell r="A924">
            <v>0</v>
          </cell>
        </row>
        <row r="925">
          <cell r="A925">
            <v>0</v>
          </cell>
        </row>
        <row r="926">
          <cell r="A926">
            <v>0</v>
          </cell>
        </row>
        <row r="927">
          <cell r="A927">
            <v>0</v>
          </cell>
        </row>
        <row r="928">
          <cell r="A928">
            <v>0</v>
          </cell>
        </row>
        <row r="929">
          <cell r="A929">
            <v>0</v>
          </cell>
        </row>
        <row r="930">
          <cell r="A930">
            <v>0</v>
          </cell>
        </row>
        <row r="931">
          <cell r="A931">
            <v>0</v>
          </cell>
        </row>
        <row r="932">
          <cell r="A932">
            <v>0</v>
          </cell>
        </row>
        <row r="933">
          <cell r="A933">
            <v>0</v>
          </cell>
        </row>
        <row r="934">
          <cell r="A934">
            <v>0</v>
          </cell>
        </row>
        <row r="935">
          <cell r="A935">
            <v>0</v>
          </cell>
        </row>
        <row r="936">
          <cell r="A936">
            <v>0</v>
          </cell>
        </row>
        <row r="937">
          <cell r="A937">
            <v>0</v>
          </cell>
        </row>
        <row r="938">
          <cell r="A938">
            <v>0</v>
          </cell>
        </row>
        <row r="939">
          <cell r="A939">
            <v>0</v>
          </cell>
        </row>
        <row r="940">
          <cell r="A940">
            <v>0</v>
          </cell>
        </row>
        <row r="941">
          <cell r="A941">
            <v>0</v>
          </cell>
        </row>
        <row r="942">
          <cell r="A942">
            <v>0</v>
          </cell>
        </row>
        <row r="943">
          <cell r="A943">
            <v>0</v>
          </cell>
        </row>
        <row r="944">
          <cell r="A944">
            <v>0</v>
          </cell>
        </row>
        <row r="945">
          <cell r="A945">
            <v>0</v>
          </cell>
        </row>
        <row r="946">
          <cell r="A946">
            <v>0</v>
          </cell>
        </row>
        <row r="947">
          <cell r="A947">
            <v>0</v>
          </cell>
        </row>
        <row r="948">
          <cell r="A948">
            <v>0</v>
          </cell>
        </row>
        <row r="949">
          <cell r="A949">
            <v>0</v>
          </cell>
        </row>
        <row r="950">
          <cell r="A950">
            <v>0</v>
          </cell>
        </row>
        <row r="951">
          <cell r="A951">
            <v>0</v>
          </cell>
        </row>
        <row r="952">
          <cell r="A952">
            <v>0</v>
          </cell>
        </row>
        <row r="953">
          <cell r="A953">
            <v>0</v>
          </cell>
        </row>
        <row r="954">
          <cell r="A954">
            <v>0</v>
          </cell>
        </row>
        <row r="955">
          <cell r="A955">
            <v>0</v>
          </cell>
        </row>
        <row r="956">
          <cell r="A956">
            <v>0</v>
          </cell>
        </row>
        <row r="957">
          <cell r="A957">
            <v>0</v>
          </cell>
        </row>
        <row r="958">
          <cell r="A958">
            <v>0</v>
          </cell>
        </row>
        <row r="959">
          <cell r="A959">
            <v>0</v>
          </cell>
        </row>
        <row r="960">
          <cell r="A960">
            <v>0</v>
          </cell>
        </row>
        <row r="961">
          <cell r="A961">
            <v>0</v>
          </cell>
        </row>
        <row r="962">
          <cell r="A962">
            <v>0</v>
          </cell>
        </row>
        <row r="963">
          <cell r="A963">
            <v>0</v>
          </cell>
        </row>
        <row r="964">
          <cell r="A964">
            <v>0</v>
          </cell>
        </row>
        <row r="965">
          <cell r="A965">
            <v>0</v>
          </cell>
        </row>
        <row r="966">
          <cell r="A966">
            <v>0</v>
          </cell>
        </row>
        <row r="967">
          <cell r="A967">
            <v>0</v>
          </cell>
        </row>
        <row r="968">
          <cell r="A968">
            <v>0</v>
          </cell>
        </row>
        <row r="969">
          <cell r="A969">
            <v>0</v>
          </cell>
        </row>
        <row r="970">
          <cell r="A970">
            <v>0</v>
          </cell>
        </row>
        <row r="971">
          <cell r="A971">
            <v>0</v>
          </cell>
        </row>
        <row r="972">
          <cell r="A972">
            <v>0</v>
          </cell>
        </row>
        <row r="973">
          <cell r="A973">
            <v>0</v>
          </cell>
        </row>
        <row r="974">
          <cell r="A974">
            <v>0</v>
          </cell>
        </row>
        <row r="975">
          <cell r="A975">
            <v>0</v>
          </cell>
        </row>
        <row r="976">
          <cell r="A976">
            <v>0</v>
          </cell>
        </row>
        <row r="977">
          <cell r="A977">
            <v>0</v>
          </cell>
        </row>
        <row r="978">
          <cell r="A978">
            <v>0</v>
          </cell>
        </row>
        <row r="979">
          <cell r="A979">
            <v>0</v>
          </cell>
        </row>
        <row r="980">
          <cell r="A980">
            <v>0</v>
          </cell>
        </row>
        <row r="981">
          <cell r="A981">
            <v>0</v>
          </cell>
        </row>
        <row r="982">
          <cell r="A982">
            <v>0</v>
          </cell>
        </row>
        <row r="983">
          <cell r="A983">
            <v>0</v>
          </cell>
        </row>
        <row r="984">
          <cell r="A984">
            <v>0</v>
          </cell>
        </row>
        <row r="985">
          <cell r="A985">
            <v>0</v>
          </cell>
        </row>
        <row r="986">
          <cell r="A986">
            <v>0</v>
          </cell>
        </row>
        <row r="987">
          <cell r="A987">
            <v>0</v>
          </cell>
        </row>
        <row r="988">
          <cell r="A988">
            <v>0</v>
          </cell>
        </row>
        <row r="989">
          <cell r="A989">
            <v>0</v>
          </cell>
        </row>
        <row r="990">
          <cell r="A990">
            <v>0</v>
          </cell>
        </row>
        <row r="991">
          <cell r="A991">
            <v>0</v>
          </cell>
        </row>
        <row r="992">
          <cell r="A992">
            <v>0</v>
          </cell>
        </row>
        <row r="993">
          <cell r="A993">
            <v>0</v>
          </cell>
        </row>
        <row r="994">
          <cell r="A994">
            <v>0</v>
          </cell>
        </row>
        <row r="995">
          <cell r="A995">
            <v>0</v>
          </cell>
        </row>
        <row r="996">
          <cell r="A996">
            <v>0</v>
          </cell>
        </row>
        <row r="997">
          <cell r="A997">
            <v>0</v>
          </cell>
        </row>
        <row r="998">
          <cell r="A998">
            <v>0</v>
          </cell>
        </row>
        <row r="999">
          <cell r="A999">
            <v>0</v>
          </cell>
        </row>
        <row r="1000">
          <cell r="A1000">
            <v>0</v>
          </cell>
        </row>
        <row r="1001">
          <cell r="A1001">
            <v>0</v>
          </cell>
        </row>
        <row r="1002">
          <cell r="A1002">
            <v>0</v>
          </cell>
        </row>
        <row r="1003">
          <cell r="A1003">
            <v>0</v>
          </cell>
        </row>
        <row r="1004">
          <cell r="A1004">
            <v>0</v>
          </cell>
        </row>
        <row r="1005">
          <cell r="A1005">
            <v>0</v>
          </cell>
        </row>
        <row r="1006">
          <cell r="A1006">
            <v>0</v>
          </cell>
        </row>
        <row r="1007">
          <cell r="A1007">
            <v>0</v>
          </cell>
        </row>
        <row r="1008">
          <cell r="A1008">
            <v>0</v>
          </cell>
        </row>
        <row r="1009">
          <cell r="A1009">
            <v>0</v>
          </cell>
        </row>
        <row r="1010">
          <cell r="A1010">
            <v>0</v>
          </cell>
        </row>
        <row r="1011">
          <cell r="A1011">
            <v>0</v>
          </cell>
        </row>
        <row r="1012">
          <cell r="A1012">
            <v>0</v>
          </cell>
        </row>
        <row r="1013">
          <cell r="A1013">
            <v>0</v>
          </cell>
        </row>
        <row r="1014">
          <cell r="A1014">
            <v>0</v>
          </cell>
        </row>
        <row r="1015">
          <cell r="A1015">
            <v>0</v>
          </cell>
        </row>
        <row r="1016">
          <cell r="A1016">
            <v>0</v>
          </cell>
        </row>
        <row r="1017">
          <cell r="A1017">
            <v>0</v>
          </cell>
        </row>
        <row r="1018">
          <cell r="A1018">
            <v>0</v>
          </cell>
        </row>
        <row r="1019">
          <cell r="A1019">
            <v>0</v>
          </cell>
        </row>
        <row r="1020">
          <cell r="A1020">
            <v>0</v>
          </cell>
        </row>
        <row r="1021">
          <cell r="A1021">
            <v>0</v>
          </cell>
        </row>
        <row r="1022">
          <cell r="A1022">
            <v>0</v>
          </cell>
        </row>
        <row r="1023">
          <cell r="A1023">
            <v>0</v>
          </cell>
        </row>
        <row r="1024">
          <cell r="A1024">
            <v>0</v>
          </cell>
        </row>
        <row r="1025">
          <cell r="A1025">
            <v>0</v>
          </cell>
        </row>
        <row r="1026">
          <cell r="A1026">
            <v>0</v>
          </cell>
        </row>
        <row r="1027">
          <cell r="A1027">
            <v>0</v>
          </cell>
        </row>
        <row r="1028">
          <cell r="A1028">
            <v>0</v>
          </cell>
        </row>
        <row r="1029">
          <cell r="A1029">
            <v>0</v>
          </cell>
        </row>
        <row r="1030">
          <cell r="A1030">
            <v>0</v>
          </cell>
        </row>
        <row r="1031">
          <cell r="A1031">
            <v>0</v>
          </cell>
        </row>
        <row r="1032">
          <cell r="A1032">
            <v>0</v>
          </cell>
        </row>
        <row r="1033">
          <cell r="A1033">
            <v>0</v>
          </cell>
        </row>
        <row r="1034">
          <cell r="A1034">
            <v>0</v>
          </cell>
        </row>
        <row r="1035">
          <cell r="A1035">
            <v>0</v>
          </cell>
        </row>
        <row r="1036">
          <cell r="A1036">
            <v>0</v>
          </cell>
        </row>
        <row r="1037">
          <cell r="A1037">
            <v>0</v>
          </cell>
        </row>
        <row r="1038">
          <cell r="A1038">
            <v>0</v>
          </cell>
        </row>
        <row r="1039">
          <cell r="A1039">
            <v>0</v>
          </cell>
        </row>
        <row r="1040">
          <cell r="A1040">
            <v>0</v>
          </cell>
        </row>
        <row r="1041">
          <cell r="A1041">
            <v>0</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row r="19">
          <cell r="I19">
            <v>31084.2</v>
          </cell>
        </row>
      </sheetData>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UNITARIOS"/>
      <sheetName val="MATERIAL"/>
      <sheetName val="EQUIPO"/>
      <sheetName val="TRANSPORTE"/>
      <sheetName val="MANO OBRA"/>
      <sheetName val="MEMORIAS"/>
    </sheetNames>
    <sheetDataSet>
      <sheetData sheetId="0"/>
      <sheetData sheetId="1"/>
      <sheetData sheetId="2">
        <row r="2">
          <cell r="B2">
            <v>0</v>
          </cell>
        </row>
        <row r="3">
          <cell r="B3" t="str">
            <v>ACCESORIOS ACERO INOXIDABLE</v>
          </cell>
        </row>
        <row r="4">
          <cell r="B4" t="str">
            <v>ABRAZADERAS 4"</v>
          </cell>
        </row>
        <row r="5">
          <cell r="B5" t="str">
            <v>ACCESORIO PVC P 1/2"</v>
          </cell>
        </row>
        <row r="6">
          <cell r="B6" t="str">
            <v>ACCESORIO PVC S 2"</v>
          </cell>
        </row>
        <row r="7">
          <cell r="B7" t="str">
            <v>ACCESORIO PVC S 3"</v>
          </cell>
        </row>
        <row r="8">
          <cell r="B8" t="str">
            <v>ACCESORIO PVC S 4"</v>
          </cell>
        </row>
        <row r="9">
          <cell r="B9" t="str">
            <v>ACCESORIOS</v>
          </cell>
        </row>
        <row r="10">
          <cell r="B10" t="str">
            <v>ACCESORIOS CONEXIÓN Y DERIVACION CABLE COAXIAL</v>
          </cell>
        </row>
        <row r="11">
          <cell r="B11" t="str">
            <v>Accesorios de conexion por atras SanitarioDO-TCDIC</v>
          </cell>
        </row>
        <row r="12">
          <cell r="B12" t="str">
            <v>ACCESORIOS DE CONEXIÓN Y SUJECION PARA CABLE AMTIFRAU</v>
          </cell>
        </row>
        <row r="13">
          <cell r="B13" t="str">
            <v>ACCESORIOS DE SUJECION</v>
          </cell>
        </row>
        <row r="14">
          <cell r="B14" t="str">
            <v>ACCESORIOS EMT</v>
          </cell>
        </row>
        <row r="15">
          <cell r="B15" t="str">
            <v xml:space="preserve">ACCESORIOS GALVANIZADOS PARA CONEXIÓN EQUIPO DE PRESION </v>
          </cell>
        </row>
        <row r="16">
          <cell r="B16" t="str">
            <v>ACCESORIOS CPVC-P 1/2" ( Codo , unión y tapón )</v>
          </cell>
        </row>
        <row r="17">
          <cell r="B17" t="str">
            <v>ACCESORIOS PVC P 21/2"</v>
          </cell>
        </row>
        <row r="18">
          <cell r="B18" t="str">
            <v>ACCESORIOS PVC-P 1 1/2" ( Codo , unión y tapón )</v>
          </cell>
        </row>
        <row r="19">
          <cell r="B19" t="str">
            <v>ACCESORIOS PVC-P 1 1/4" ( Codo , unión y tapón )</v>
          </cell>
        </row>
        <row r="20">
          <cell r="B20" t="str">
            <v>ACCESORIOS PVC-P 1/2" ( Codo , unión y tapón )</v>
          </cell>
        </row>
        <row r="21">
          <cell r="B21" t="str">
            <v>ACCESORIOS PVC-P 2" ( Codo , unión y tapón )</v>
          </cell>
        </row>
        <row r="22">
          <cell r="B22" t="str">
            <v>ACCESORIOS PVC-P 3/4" ( Codo, unión y tapón )</v>
          </cell>
        </row>
        <row r="23">
          <cell r="B23" t="str">
            <v>ACCESORIOS SUJECION TRANFORMADOR</v>
          </cell>
        </row>
        <row r="24">
          <cell r="B24" t="str">
            <v>ACERO 37.000 PSI</v>
          </cell>
        </row>
        <row r="25">
          <cell r="B25" t="str">
            <v xml:space="preserve">ACERO 60.000 PSI </v>
          </cell>
        </row>
        <row r="26">
          <cell r="B26" t="str">
            <v>ACERO ESTRUCTURAL ACESCO PHR Cal. 12</v>
          </cell>
        </row>
        <row r="27">
          <cell r="B27" t="str">
            <v>ACIDO FLORIDRICO</v>
          </cell>
        </row>
        <row r="28">
          <cell r="B28" t="str">
            <v>ACIDO NITRICO</v>
          </cell>
        </row>
        <row r="29">
          <cell r="B29" t="str">
            <v>ACONDICIONADOR NOVAFORT 250ML  Pavco</v>
          </cell>
        </row>
        <row r="30">
          <cell r="B30" t="str">
            <v>ACPM</v>
          </cell>
        </row>
        <row r="31">
          <cell r="B31" t="str">
            <v>ADAPTADOR CONDUIT PVC 1/2"</v>
          </cell>
        </row>
        <row r="32">
          <cell r="B32" t="str">
            <v>ADAPTADOR MACHO   3/4"</v>
          </cell>
        </row>
        <row r="33">
          <cell r="B33" t="str">
            <v>ADAPTADOR TERMINAL CONDUIT 3/4"</v>
          </cell>
        </row>
        <row r="34">
          <cell r="B34" t="str">
            <v>ADAPTADORES MACHO 1/2"</v>
          </cell>
        </row>
        <row r="35">
          <cell r="B35" t="str">
            <v>ADHESIVO EPOXICO G5 DE 651 ml</v>
          </cell>
        </row>
        <row r="36">
          <cell r="B36" t="str">
            <v>ADHESIVO NOVAFORT 310 ML  Pavco</v>
          </cell>
        </row>
        <row r="37">
          <cell r="B37" t="str">
            <v>AGUA</v>
          </cell>
        </row>
        <row r="38">
          <cell r="B38" t="str">
            <v>AISLADORES</v>
          </cell>
        </row>
        <row r="39">
          <cell r="B39" t="str">
            <v>AISLADORES DE PIN CON ESPIGO</v>
          </cell>
        </row>
        <row r="40">
          <cell r="B40" t="str">
            <v>AISLADORES DE RETENCION</v>
          </cell>
        </row>
        <row r="41">
          <cell r="B41" t="str">
            <v>AISLADORES EMISORES</v>
          </cell>
        </row>
        <row r="42">
          <cell r="B42" t="str">
            <v>ALAMBRE COBRE DESNUDO AWG  12</v>
          </cell>
        </row>
        <row r="43">
          <cell r="B43" t="str">
            <v>ALAMBRE COBRE THHN 12 AWG</v>
          </cell>
        </row>
        <row r="44">
          <cell r="B44" t="str">
            <v>ALAMBRE NEGRO       No.18</v>
          </cell>
        </row>
        <row r="45">
          <cell r="B45" t="str">
            <v>ALFACOLOR 3-15</v>
          </cell>
        </row>
        <row r="46">
          <cell r="B46" t="str">
            <v>ALFAJIAS CONCRETO     .25</v>
          </cell>
        </row>
        <row r="47">
          <cell r="B47" t="str">
            <v>ALUMINIO PARA CIELO RASO INC ESTRUCTURA</v>
          </cell>
        </row>
        <row r="48">
          <cell r="B48" t="str">
            <v>ALUMINIO PARA DIVISION BAÑO</v>
          </cell>
        </row>
        <row r="49">
          <cell r="B49" t="str">
            <v>AMPLIFICADOR TV CON 20 SALIDAS</v>
          </cell>
        </row>
        <row r="50">
          <cell r="B50" t="str">
            <v>ANCLAJE CAMISA DE 3/8"</v>
          </cell>
        </row>
        <row r="51">
          <cell r="B51" t="str">
            <v>ÁNGULO     1 x 1 x 1/8" de 6 mts</v>
          </cell>
        </row>
        <row r="52">
          <cell r="B52" t="str">
            <v>ÁNGULO     1 x 1 x 3/16" de 6 mts</v>
          </cell>
        </row>
        <row r="53">
          <cell r="B53" t="str">
            <v>ANGULO 1 1/2X3/16</v>
          </cell>
        </row>
        <row r="54">
          <cell r="B54" t="str">
            <v>ANGULO 1"X1/8"</v>
          </cell>
        </row>
        <row r="55">
          <cell r="B55" t="str">
            <v xml:space="preserve">ANGULO 2" * 2" * 1/8" </v>
          </cell>
        </row>
        <row r="56">
          <cell r="B56" t="str">
            <v xml:space="preserve">ANGULO 2" * 2" * 3/16" </v>
          </cell>
        </row>
        <row r="57">
          <cell r="B57" t="str">
            <v>ANGULO 3/4"</v>
          </cell>
        </row>
        <row r="58">
          <cell r="B58" t="str">
            <v>ANGULO DE 1"x1/8"</v>
          </cell>
        </row>
        <row r="59">
          <cell r="B59" t="str">
            <v>ANGULOS DE ENSAMBLE</v>
          </cell>
        </row>
        <row r="60">
          <cell r="B60" t="str">
            <v>ANGULOS EN ALUMINIO BLANCO DE 3m</v>
          </cell>
        </row>
        <row r="61">
          <cell r="B61" t="str">
            <v xml:space="preserve">ANTENA EXTERNA COMUNAL TV </v>
          </cell>
        </row>
        <row r="62">
          <cell r="B62" t="str">
            <v>ANTICORROSIVO</v>
          </cell>
        </row>
        <row r="63">
          <cell r="B63" t="str">
            <v xml:space="preserve">ANTICORROSIVO </v>
          </cell>
        </row>
        <row r="64">
          <cell r="B64" t="str">
            <v>ARENA DE RIO</v>
          </cell>
        </row>
        <row r="65">
          <cell r="B65" t="str">
            <v>ARENA LAVADA DE PEÑA</v>
          </cell>
        </row>
        <row r="66">
          <cell r="B66" t="str">
            <v>ARBOL</v>
          </cell>
        </row>
        <row r="67">
          <cell r="B67" t="str">
            <v>ASFALTO TIPO 190/220 200 kg</v>
          </cell>
        </row>
        <row r="68">
          <cell r="B68" t="str">
            <v>BALA DULUX 2X20W, REFLECTOR EN ALUMINIO BRILLADO. DIAMETRO 20,5 CMS, ACABADO BLANCO. INCLUYE 2 BOMBILLOS DULUX 20W ROSCA, LUZ 6500K</v>
          </cell>
        </row>
        <row r="69">
          <cell r="B69" t="str">
            <v>BALA FLUORESCENTE 2X26 CON BOMBILLOS AHORRADORES</v>
          </cell>
        </row>
        <row r="70">
          <cell r="B70" t="str">
            <v>BALDOSA EN GRANITO ALFA</v>
          </cell>
        </row>
        <row r="71">
          <cell r="B71" t="str">
            <v>BALDOSA PORCELANATICO</v>
          </cell>
        </row>
        <row r="72">
          <cell r="B72" t="str">
            <v>BARNIZ</v>
          </cell>
        </row>
        <row r="73">
          <cell r="B73" t="str">
            <v>BANDEJA PORTACABLES 60X8</v>
          </cell>
        </row>
        <row r="74">
          <cell r="B74" t="str">
            <v>BASE PARA FOTOCELDA CON SOPORTE</v>
          </cell>
        </row>
        <row r="75">
          <cell r="B75" t="str">
            <v>BISAGRAS</v>
          </cell>
        </row>
        <row r="76">
          <cell r="B76" t="str">
            <v>BISAGRAS PARA VENTANAS METALICAS</v>
          </cell>
        </row>
        <row r="77">
          <cell r="B77" t="str">
            <v>BISAGRAS PUERTAS COCINA</v>
          </cell>
        </row>
        <row r="78">
          <cell r="B78" t="str">
            <v>BISEL PARA VIDRIO ESPEJO</v>
          </cell>
        </row>
        <row r="79">
          <cell r="B79" t="str">
            <v>BLOQUE No. 3</v>
          </cell>
        </row>
        <row r="80">
          <cell r="B80" t="str">
            <v xml:space="preserve">BLOQUE No. 4 </v>
          </cell>
        </row>
        <row r="81">
          <cell r="B81" t="str">
            <v xml:space="preserve">BLOQUE No. 5 </v>
          </cell>
        </row>
        <row r="82">
          <cell r="B82" t="str">
            <v xml:space="preserve">Boca puerta en mármol,  incluye nariz redonda </v>
          </cell>
        </row>
        <row r="83">
          <cell r="B83" t="str">
            <v>BOQUILLA TERMINAL PVC 1"</v>
          </cell>
        </row>
        <row r="84">
          <cell r="B84" t="str">
            <v>BOSEL</v>
          </cell>
        </row>
        <row r="85">
          <cell r="B85" t="str">
            <v>BOMBAS PARA SISTEMA DE PLANTA TRATAMIENTO</v>
          </cell>
        </row>
        <row r="86">
          <cell r="B86" t="str">
            <v>BRAZO HIDRAULICO</v>
          </cell>
        </row>
        <row r="87">
          <cell r="B87" t="str">
            <v>BROCA DE 5/8"</v>
          </cell>
        </row>
        <row r="88">
          <cell r="B88" t="str">
            <v>BROCAS 1/2"</v>
          </cell>
        </row>
        <row r="89">
          <cell r="B89" t="str">
            <v>BROCAS 1/4"</v>
          </cell>
        </row>
        <row r="90">
          <cell r="B90" t="str">
            <v>BROCAS, GRAPAS, CHAZOS Y TORNILLOS</v>
          </cell>
        </row>
        <row r="91">
          <cell r="B91" t="str">
            <v>BUSHING 4"X2" A.C.</v>
          </cell>
        </row>
        <row r="92">
          <cell r="B92" t="str">
            <v>CABALLETE ETERNIT</v>
          </cell>
        </row>
        <row r="93">
          <cell r="B93" t="str">
            <v>CABALLETE THERMOACUSTICA DE 2.00X0.70</v>
          </cell>
        </row>
        <row r="94">
          <cell r="B94" t="str">
            <v>CABLE #4 COBRE DESNUDO</v>
          </cell>
        </row>
        <row r="95">
          <cell r="B95" t="str">
            <v>Cable 10 THWN/THHN Cu-AWG 600V</v>
          </cell>
        </row>
        <row r="96">
          <cell r="B96" t="str">
            <v>cable 2/0</v>
          </cell>
        </row>
        <row r="97">
          <cell r="B97" t="str">
            <v>Cable 8 THWN/THHN Cu-AWG 600V</v>
          </cell>
        </row>
        <row r="98">
          <cell r="B98" t="str">
            <v>CABLE ANTIFRAUDE #8</v>
          </cell>
        </row>
        <row r="99">
          <cell r="B99" t="str">
            <v xml:space="preserve">CABLE BLINDADO COAXIAL RG59 U TV </v>
          </cell>
        </row>
        <row r="100">
          <cell r="B100" t="str">
            <v>CABLE DUPLEX DE 2X16</v>
          </cell>
        </row>
        <row r="101">
          <cell r="B101" t="str">
            <v>Cable 12 THWN/THHN Cu-AWG 600V</v>
          </cell>
        </row>
        <row r="102">
          <cell r="B102" t="str">
            <v>Cable 14 THWN/THHN Cu-AWG 600V</v>
          </cell>
        </row>
        <row r="103">
          <cell r="B103" t="str">
            <v>Cable 8 THWN/THHN Cu-AWG 600V</v>
          </cell>
        </row>
        <row r="104">
          <cell r="B104" t="str">
            <v>CABLE ENCAUCHETADO 3#4+1#6 T</v>
          </cell>
        </row>
        <row r="105">
          <cell r="B105" t="str">
            <v>CABLE DE COBRE DESNUDO No.12 AWG</v>
          </cell>
        </row>
        <row r="106">
          <cell r="B106" t="str">
            <v>CABLE No. 12 T</v>
          </cell>
        </row>
        <row r="107">
          <cell r="B107" t="str">
            <v>CABLE PARA SEÑALES SISTEMA CONTRA INCENDIO  2 PARES (2X22AWG) NPLF AISLAMIENTO EN PVC DE ACUERDO A LAS NORMAS IEC189, IEC708</v>
          </cell>
        </row>
        <row r="108">
          <cell r="B108" t="str">
            <v>CABLE TELEFONICO 2 PARES</v>
          </cell>
        </row>
        <row r="109">
          <cell r="B109" t="str">
            <v>CAJA 2400</v>
          </cell>
        </row>
        <row r="110">
          <cell r="B110" t="str">
            <v>CAJA 5800</v>
          </cell>
        </row>
        <row r="111">
          <cell r="B111" t="str">
            <v>CAJA MEDIDOR ACUEDUCTO CON TAPA Y CERRADURA</v>
          </cell>
        </row>
        <row r="112">
          <cell r="B112" t="str">
            <v>CAJA MEDIDOR DE AGUA 60*28*14</v>
          </cell>
        </row>
        <row r="113">
          <cell r="B113" t="str">
            <v>CAJA MONOFASICA DE 4 CIRCUITOS CON TACOS</v>
          </cell>
        </row>
        <row r="114">
          <cell r="B114" t="str">
            <v>CAJA OCTOGONAL GALVANIZADA (CAJA EMP GALV.OCTAGONAL 4")</v>
          </cell>
        </row>
        <row r="115">
          <cell r="B115" t="str">
            <v>CAJA METALICA AMPLIFICADOR TV</v>
          </cell>
        </row>
        <row r="116">
          <cell r="B116" t="str">
            <v>CAJA SENCILLA CONDUIT (CAJA EMP GALV.RECTANG. 2X4")</v>
          </cell>
        </row>
        <row r="117">
          <cell r="B117" t="str">
            <v xml:space="preserve">CAJAS DE 20X25X10 CM PARA CONEXIÓN </v>
          </cell>
        </row>
        <row r="118">
          <cell r="B118" t="str">
            <v>CALENTADOR ELECTRICO 20 GL 120 V HACEB</v>
          </cell>
        </row>
        <row r="119">
          <cell r="B119" t="str">
            <v>CARBURO BLANCO</v>
          </cell>
        </row>
        <row r="120">
          <cell r="B120" t="str">
            <v>CAOLÍN</v>
          </cell>
        </row>
        <row r="121">
          <cell r="B121" t="str">
            <v>CAPACETE 1"</v>
          </cell>
        </row>
        <row r="122">
          <cell r="B122" t="str">
            <v>CASETÓN DE GUADUA h=0.42</v>
          </cell>
        </row>
        <row r="124">
          <cell r="B124" t="str">
            <v>CEDRO CAQUETA</v>
          </cell>
        </row>
        <row r="125">
          <cell r="B125" t="str">
            <v xml:space="preserve">CELDA METÁLICA -LÁMINA COLD-ROLLED PARA  TRANSFORMADOR </v>
          </cell>
        </row>
        <row r="126">
          <cell r="B126" t="str">
            <v>CEMENTO MARINO</v>
          </cell>
        </row>
        <row r="127">
          <cell r="B127" t="str">
            <v>CEMENTO BLANCO</v>
          </cell>
        </row>
        <row r="128">
          <cell r="B128" t="str">
            <v>CEMENTO GRIS</v>
          </cell>
        </row>
        <row r="129">
          <cell r="B129" t="str">
            <v xml:space="preserve">CERAMICA </v>
          </cell>
        </row>
        <row r="130">
          <cell r="B130" t="str">
            <v>CERRADURA INAFER</v>
          </cell>
        </row>
        <row r="131">
          <cell r="B131" t="str">
            <v>CERRADURA POMA MADERA ALCOBA</v>
          </cell>
        </row>
        <row r="132">
          <cell r="B132" t="str">
            <v>CERRADURA POMA PUERTAS</v>
          </cell>
        </row>
        <row r="133">
          <cell r="B133" t="str">
            <v>CENEFA EN MADERA DE 0.12 TINTADA</v>
          </cell>
        </row>
        <row r="134">
          <cell r="B134" t="str">
            <v>CERROJO EN ACERO INOXIDABLE</v>
          </cell>
        </row>
        <row r="135">
          <cell r="B135" t="str">
            <v>CERRADURA SCHLAGE BAÑO  A40S Cromado Mate</v>
          </cell>
        </row>
        <row r="136">
          <cell r="B136" t="str">
            <v>CHEQUE HORIZONTAL 1/2"</v>
          </cell>
        </row>
        <row r="137">
          <cell r="B137" t="str">
            <v>CHEQUE R&amp;W Roscado 3/4" Ref. 236</v>
          </cell>
        </row>
        <row r="138">
          <cell r="B138" t="str">
            <v>CIELO RASO Star Orion ( perfileria aluminio 1" )</v>
          </cell>
        </row>
        <row r="139">
          <cell r="B139" t="str">
            <v>CILINDRO DE GAS PROPANO</v>
          </cell>
        </row>
        <row r="140">
          <cell r="B140" t="str">
            <v>CINTA BANDIT 1/2" CON GRAPAS</v>
          </cell>
        </row>
        <row r="141">
          <cell r="B141" t="str">
            <v>CINTA PAPEL</v>
          </cell>
        </row>
        <row r="142">
          <cell r="B142" t="str">
            <v>CINTA TEFLÓN 10 m 1/2"</v>
          </cell>
        </row>
        <row r="143">
          <cell r="B143" t="str">
            <v>CLOSET</v>
          </cell>
        </row>
        <row r="144">
          <cell r="B144" t="str">
            <v>COCINA INTEGRAL</v>
          </cell>
        </row>
        <row r="145">
          <cell r="B145" t="str">
            <v>CODO 90° 1/4 CxC SANITARIO 3" Pavco</v>
          </cell>
        </row>
        <row r="146">
          <cell r="B146" t="str">
            <v>CODO 90° 1/4 CxC SANITARIO 4" Pavco</v>
          </cell>
        </row>
        <row r="147">
          <cell r="B147" t="str">
            <v>CODO 90° 1/4 CxE SANITARIO 2"</v>
          </cell>
        </row>
        <row r="148">
          <cell r="B148" t="str">
            <v>CODO 90° 4" EXTREMO BRIDADO</v>
          </cell>
        </row>
        <row r="149">
          <cell r="B149" t="str">
            <v>CODO 90° PRESIÓN PVC   3/4" Pavco</v>
          </cell>
        </row>
        <row r="150">
          <cell r="B150" t="str">
            <v>CODO 90° PRESIÓN PVC 1 1/2" Pavco</v>
          </cell>
        </row>
        <row r="151">
          <cell r="B151" t="str">
            <v>CODO PRESIÓN           1"</v>
          </cell>
        </row>
        <row r="152">
          <cell r="B152" t="str">
            <v>COMBO SANITARIO BLANCO AHORRADOR</v>
          </cell>
        </row>
        <row r="153">
          <cell r="B153" t="str">
            <v>CONCERTINA EN ACERO INOXIDABLE DE 18"</v>
          </cell>
        </row>
        <row r="154">
          <cell r="B154" t="str">
            <v>CONCRETO DE 1500 PSI</v>
          </cell>
        </row>
        <row r="155">
          <cell r="B155" t="str">
            <v>CONCRETO DE 2000 PSI</v>
          </cell>
        </row>
        <row r="156">
          <cell r="B156" t="str">
            <v>CONCRETO DE 2500 PSI</v>
          </cell>
        </row>
        <row r="157">
          <cell r="B157" t="str">
            <v>CONCRETO DE 3000 PSI</v>
          </cell>
        </row>
        <row r="158">
          <cell r="B158" t="str">
            <v>CONCRETO DE 3500 PSI</v>
          </cell>
        </row>
        <row r="159">
          <cell r="B159" t="str">
            <v>CONCRETO DE 4000 PSI</v>
          </cell>
        </row>
        <row r="160">
          <cell r="B160" t="str">
            <v>CONCRETO TREMIE TORNILLO DE 3000 PSI</v>
          </cell>
        </row>
        <row r="161">
          <cell r="B161" t="str">
            <v>CONCRETO TREMIE TORNILLO DE 4000 PSI</v>
          </cell>
        </row>
        <row r="162">
          <cell r="B162" t="str">
            <v>CONCRETO DE 3500 PSI BAJA PERMEABILIDAD</v>
          </cell>
        </row>
        <row r="163">
          <cell r="B163" t="str">
            <v>COPA ESMERIL</v>
          </cell>
        </row>
        <row r="164">
          <cell r="B164" t="str">
            <v>COPA SIERRA</v>
          </cell>
        </row>
        <row r="165">
          <cell r="B165" t="str">
            <v>CORREA EN MADERA</v>
          </cell>
        </row>
        <row r="166">
          <cell r="B166" t="str">
            <v>CORREA METALICA</v>
          </cell>
        </row>
        <row r="167">
          <cell r="B167" t="str">
            <v>CORTACIRCUITOS 15 KV-100 AMPERIOS-</v>
          </cell>
        </row>
        <row r="168">
          <cell r="B168" t="str">
            <v xml:space="preserve">Cortina corrida Automática tipo Blackout, h= 1.10 m </v>
          </cell>
        </row>
        <row r="169">
          <cell r="B169" t="str">
            <v>CURVA 90º PVC 1/2"</v>
          </cell>
        </row>
        <row r="170">
          <cell r="B170" t="str">
            <v>DESAGUE LAVAMANOS SENCILLO Gerfor GF-581084</v>
          </cell>
        </row>
        <row r="171">
          <cell r="B171" t="str">
            <v>DESAGUE ORINAL 1 1/2"</v>
          </cell>
        </row>
        <row r="172">
          <cell r="B172" t="str">
            <v>DESCARGADOR DE SOBRETENSION TIPO  LINEA 12 KV- 10 KA-</v>
          </cell>
        </row>
        <row r="173">
          <cell r="B173" t="str">
            <v xml:space="preserve">DESCARGADOR FRANKLIN DE 5 PUNTAS </v>
          </cell>
        </row>
        <row r="174">
          <cell r="B174" t="str">
            <v>DIAGONALES</v>
          </cell>
        </row>
        <row r="175">
          <cell r="B175" t="str">
            <v>DILATACION BRONCE</v>
          </cell>
        </row>
        <row r="176">
          <cell r="B176" t="str">
            <v>DILATACIÓN EN BRONCE PC13</v>
          </cell>
        </row>
        <row r="177">
          <cell r="B177" t="str">
            <v>DINTELES EN CONCRETO h=0.15m x 0.2m (2500 PSI Mezcla 1:3:3)</v>
          </cell>
        </row>
        <row r="178">
          <cell r="B178" t="str">
            <v>DISCO CORTE LADRILLO Y7O CONCRETO</v>
          </cell>
        </row>
        <row r="179">
          <cell r="B179" t="str">
            <v>DISCO PARA CORTE METAL</v>
          </cell>
        </row>
        <row r="180">
          <cell r="B180" t="str">
            <v>DISPENSADOR JABON</v>
          </cell>
        </row>
        <row r="181">
          <cell r="B181" t="str">
            <v>DUCHA Antivandalica Docol DO-17125106</v>
          </cell>
        </row>
        <row r="182">
          <cell r="B182" t="str">
            <v>DUCHA CON MEZCLADOR</v>
          </cell>
        </row>
        <row r="183">
          <cell r="B183" t="str">
            <v>DUCHA CON REGISTRO</v>
          </cell>
        </row>
        <row r="184">
          <cell r="B184" t="str">
            <v>DUCHA ELECTRICA</v>
          </cell>
        </row>
        <row r="185">
          <cell r="B185" t="str">
            <v>DURMIENTE ABARCO 4 m</v>
          </cell>
        </row>
        <row r="186">
          <cell r="B186" t="str">
            <v>DURMIENTE ORDINARIO DE 3 MTS</v>
          </cell>
        </row>
        <row r="187">
          <cell r="B187" t="str">
            <v>ELEMENTOS FIJACION MANTO</v>
          </cell>
        </row>
        <row r="188">
          <cell r="B188" t="str">
            <v>EMPAQUES</v>
          </cell>
        </row>
        <row r="189">
          <cell r="B189" t="str">
            <v>EMULSION ASFALTICA</v>
          </cell>
        </row>
        <row r="190">
          <cell r="B190" t="str">
            <v>ENCHAPE  DE 20X30</v>
          </cell>
        </row>
        <row r="191">
          <cell r="B191" t="str">
            <v>ENCHAPE CERAMICA BLANCO</v>
          </cell>
        </row>
        <row r="192">
          <cell r="B192" t="str">
            <v>Enchape paredes interiores Triplex Cedro Tintillad</v>
          </cell>
        </row>
        <row r="193">
          <cell r="B193" t="str">
            <v xml:space="preserve">EQUIPO AUTOMÁTICO PARA ALUMBRADO DE EMERGENCIA REFERENCIA ILURAM IL3-2H  </v>
          </cell>
        </row>
        <row r="194">
          <cell r="B194" t="str">
            <v xml:space="preserve">EQUIPO DE MEDICION  EN MEDIA TENSION </v>
          </cell>
        </row>
        <row r="195">
          <cell r="B195" t="str">
            <v>ESGRAFIADO PINTUCO 4 GALONES 30 KG</v>
          </cell>
        </row>
        <row r="196">
          <cell r="B196" t="str">
            <v>ESMALTE  Sobre lamina lineal Tipo pintulx anoloc verde bronce.</v>
          </cell>
        </row>
        <row r="197">
          <cell r="B197" t="str">
            <v>ESMALTE  Sobre lamina llena Tipo pintulx</v>
          </cell>
        </row>
        <row r="198">
          <cell r="B198" t="str">
            <v>ESMALTE ANTIHUMEDAD LAVABLE</v>
          </cell>
        </row>
        <row r="199">
          <cell r="B199" t="str">
            <v>ESMALTE SINTÉTICO PINTULUX</v>
          </cell>
        </row>
        <row r="200">
          <cell r="B200" t="str">
            <v>ESPEJO BORDE BISELADO DE 0.70X1.00</v>
          </cell>
        </row>
        <row r="201">
          <cell r="B201" t="str">
            <v>ESPEJO DE SEGURIDAD DE 40 CM</v>
          </cell>
        </row>
        <row r="202">
          <cell r="B202" t="str">
            <v>ESTACAS</v>
          </cell>
        </row>
        <row r="203">
          <cell r="B203" t="str">
            <v>ESTACIUON MANUAL DE APERTURA REF. BDS121/e SIEMENS o similar en marca reconocida</v>
          </cell>
        </row>
        <row r="204">
          <cell r="B204" t="str">
            <v>ESTRUCTURA CIELORASO DRYWALL(OMEGA-ANGULO-PARAL-TORNILLOS)</v>
          </cell>
        </row>
        <row r="205">
          <cell r="B205" t="str">
            <v>ESTRUCTURA CONEXIÓN RED TRENZADA CONJUNTO LA 320</v>
          </cell>
        </row>
        <row r="206">
          <cell r="B206" t="str">
            <v>ESTRUCTURA CONEXIÓN RED TRENZADA CONJUNTO LA 321</v>
          </cell>
        </row>
        <row r="207">
          <cell r="B207" t="str">
            <v>ESTRUCTURA CONEXIÓN RED TRENZADA CONJUNTO LA 324</v>
          </cell>
        </row>
        <row r="208">
          <cell r="B208" t="str">
            <v>ESQUINERO PLASTICO 2m</v>
          </cell>
        </row>
        <row r="209">
          <cell r="B209" t="str">
            <v>ESTUCO PLASTICO</v>
          </cell>
        </row>
        <row r="210">
          <cell r="B210" t="str">
            <v>ESTUFA CHALLENGER DE EMPOTRAR 4 PUESTOS ELECTRICA</v>
          </cell>
        </row>
        <row r="211">
          <cell r="B211" t="str">
            <v>ESTUFA DE EMPOTRAR MIXTA 4 PUESTOS</v>
          </cell>
        </row>
        <row r="212">
          <cell r="B212" t="str">
            <v>ESTUFA ELECTRICA 2 PUESTOS</v>
          </cell>
        </row>
        <row r="213">
          <cell r="B213" t="str">
            <v>EXTRAXTOR DE OLOR DE 20X20</v>
          </cell>
        </row>
        <row r="214">
          <cell r="B214" t="str">
            <v>Fachada Closet 4 Ptas Cedro ( Tintillado )</v>
          </cell>
        </row>
        <row r="215">
          <cell r="B215" t="str">
            <v>FIJADORES DE ALA</v>
          </cell>
        </row>
        <row r="216">
          <cell r="B216" t="str">
            <v>FILTRO AEROBICO CON ACC.</v>
          </cell>
        </row>
        <row r="217">
          <cell r="B217" t="str">
            <v>FILTRO DE DRENAJE 0.5 x 0.5 CON RELLENO EN GRAVILLA DE RIO 3/4" - 1" (SIN EXCAVACIÓN)</v>
          </cell>
        </row>
        <row r="218">
          <cell r="B218" t="str">
            <v>FORMALETA ENTREPISOS, con camilla</v>
          </cell>
        </row>
        <row r="219">
          <cell r="B219" t="str">
            <v>GANCHOS ANCLAJES TEJA THERMOACUSTICA</v>
          </cell>
        </row>
        <row r="220">
          <cell r="B220" t="str">
            <v>GANCHO TEJA ETERNIT 55 mm</v>
          </cell>
        </row>
        <row r="221">
          <cell r="B221" t="str">
            <v>GEOTEXTIL NO TEJIDO</v>
          </cell>
        </row>
        <row r="222">
          <cell r="B222" t="str">
            <v>GEOTEXTIL TR 4000</v>
          </cell>
        </row>
        <row r="223">
          <cell r="B223" t="str">
            <v>GRANITO TRAVERTINO</v>
          </cell>
        </row>
        <row r="224">
          <cell r="B224" t="str">
            <v xml:space="preserve">GRAVILLA </v>
          </cell>
        </row>
        <row r="225">
          <cell r="B225" t="str">
            <v>GRIFERIA AHORRADORA TIPO PUSH</v>
          </cell>
        </row>
        <row r="226">
          <cell r="B226" t="str">
            <v>GRIFERIA LAVAMANOS LINEA FENIX 4"</v>
          </cell>
        </row>
        <row r="227">
          <cell r="B227" t="str">
            <v>GUARDAESCOBA EN CERAMICA</v>
          </cell>
        </row>
        <row r="228">
          <cell r="B228" t="str">
            <v>GUARDAESCOBA EN GRANADILLO</v>
          </cell>
        </row>
        <row r="229">
          <cell r="B229" t="str">
            <v>GRIFERIA LAVAPLATOS GRIVAL LINEA AMARETO</v>
          </cell>
        </row>
        <row r="230">
          <cell r="B230" t="str">
            <v>GUARDAESCOBA PORCELANATO</v>
          </cell>
        </row>
        <row r="231">
          <cell r="B231" t="str">
            <v>IGAS GRIS - Masilla plastica 25210351</v>
          </cell>
        </row>
        <row r="232">
          <cell r="B232" t="str">
            <v>IMPRIMANTE DE VINILO</v>
          </cell>
        </row>
        <row r="233">
          <cell r="B233" t="str">
            <v>HERRAJES MUEBLES MADERA</v>
          </cell>
        </row>
        <row r="234">
          <cell r="B234" t="str">
            <v>Interior Closet en triplex cedro (Tintillado )</v>
          </cell>
        </row>
        <row r="235">
          <cell r="B235" t="str">
            <v>INTERRUPTOR CAJA MOLDEADA 3X40A / 25KA. CALIDAD MERLIN GERIN, SIEMENS O SUPERIOR</v>
          </cell>
        </row>
        <row r="236">
          <cell r="B236" t="str">
            <v>INTERRUPTOR CAJA MOLDEADA 3X80A / 50KA - 240V.</v>
          </cell>
        </row>
        <row r="237">
          <cell r="B237" t="str">
            <v>INTERRUPTOR DE TRANSFERENCIA TIPO SECCIONADOR TRIPOLAR</v>
          </cell>
        </row>
        <row r="238">
          <cell r="B238" t="str">
            <v xml:space="preserve">INTERRUPTOR DOBLE </v>
          </cell>
        </row>
        <row r="239">
          <cell r="B239" t="str">
            <v>INTERRUPTOR DOBLE CONMUTABLE</v>
          </cell>
        </row>
        <row r="240">
          <cell r="B240" t="str">
            <v>INTERRUPTOR ENCHUFABLE DE 2X20  A - 240 v - 10 ka</v>
          </cell>
        </row>
        <row r="241">
          <cell r="B241" t="str">
            <v>INTERRUPTOR ENCHUFABLE DE 2X30  A - 240 v - 10 ka</v>
          </cell>
        </row>
        <row r="242">
          <cell r="B242" t="str">
            <v xml:space="preserve">INTERRUPTOR SENCILLO </v>
          </cell>
        </row>
        <row r="243">
          <cell r="B243" t="str">
            <v>INTERRUPTOR SENCILLO CONMUTABLE CON LUZ PILOTO</v>
          </cell>
        </row>
        <row r="244">
          <cell r="B244" t="str">
            <v>INTERRUPTOR SENCILLOCON LUZ PILOTO</v>
          </cell>
        </row>
        <row r="245">
          <cell r="B245" t="str">
            <v>INTERRUPTORES ENCHUFABLES DE 1X15  A - 240 v - 10 ka</v>
          </cell>
        </row>
        <row r="246">
          <cell r="B246" t="str">
            <v>INTERRUPTORES ENCHUFABLES DE 1X20  A - 240 v - 10 kA</v>
          </cell>
        </row>
        <row r="247">
          <cell r="B247" t="str">
            <v>INTERRUPTORES ENCHUFABLES DE 3X30  A - 240 v - 10 ka</v>
          </cell>
        </row>
        <row r="248">
          <cell r="B248" t="str">
            <v>Jabonera - GRIVAL</v>
          </cell>
        </row>
        <row r="249">
          <cell r="B249" t="str">
            <v>Jabonera Ducha - GRIVAL</v>
          </cell>
        </row>
        <row r="250">
          <cell r="B250" t="str">
            <v>KORAZA Pintuco</v>
          </cell>
        </row>
        <row r="251">
          <cell r="B251" t="str">
            <v>LACA</v>
          </cell>
        </row>
        <row r="252">
          <cell r="B252" t="str">
            <v>LACA PARA MADERA</v>
          </cell>
        </row>
        <row r="253">
          <cell r="B253" t="str">
            <v>LADRILLO PORTANTE 12X29X9</v>
          </cell>
        </row>
        <row r="254">
          <cell r="B254" t="str">
            <v>Ladrillo Prensado</v>
          </cell>
        </row>
        <row r="255">
          <cell r="B255" t="str">
            <v>LADRILLO RECOCIDO</v>
          </cell>
        </row>
        <row r="256">
          <cell r="B256" t="str">
            <v>LADRILLO TOLETE COMUN RECOCIDO</v>
          </cell>
        </row>
        <row r="257">
          <cell r="B257" t="str">
            <v>LÁMINA COLD ROLLED Cal.16 (1.22x 2.44 )</v>
          </cell>
        </row>
        <row r="258">
          <cell r="B258" t="str">
            <v xml:space="preserve">LÁMINA COLD ROLLED Cal.18 </v>
          </cell>
        </row>
        <row r="259">
          <cell r="B259" t="str">
            <v>LÁMINA COLD ROLLED Cal.18 (1.22x 2.44 )</v>
          </cell>
        </row>
        <row r="260">
          <cell r="B260" t="str">
            <v>LÁMINA COLD ROLLED Cal.20 (1.00x 2.00 )</v>
          </cell>
        </row>
        <row r="261">
          <cell r="B261" t="str">
            <v>LÁMINA COLD ROLLED Cal.20 (1.22x 2.44 )</v>
          </cell>
        </row>
        <row r="262">
          <cell r="B262" t="str">
            <v>LAMINA DE ACRILICO DE 0.60X2.44 DE 1.80 mm</v>
          </cell>
        </row>
        <row r="263">
          <cell r="B263" t="str">
            <v>LAMINA COLABORANTE METALDECK 2" GRADO 40 CAL 22</v>
          </cell>
        </row>
        <row r="264">
          <cell r="B264" t="str">
            <v>LAMINA DE ACRILICO DE 1.20X1.80 DE 3.0 mm con color</v>
          </cell>
        </row>
        <row r="265">
          <cell r="B265" t="str">
            <v>LAMINA DE ACRILICO DE 1.20X1.80 DE 3.0 mm sin color</v>
          </cell>
        </row>
        <row r="266">
          <cell r="B266" t="str">
            <v>LAMINA DE ACRILICO DE 1.20X1.80 DE 3.00 mm</v>
          </cell>
        </row>
        <row r="267">
          <cell r="B267" t="str">
            <v>LAMINA DRY WALL 1.22X2.44</v>
          </cell>
        </row>
        <row r="268">
          <cell r="B268" t="str">
            <v>LAMINA EN ACRILICO DE 0.61X2,44 DE 1,8 mm</v>
          </cell>
        </row>
        <row r="269">
          <cell r="B269" t="str">
            <v>LAMINA GALVANIZADA DE 1.00X2.00 CAL  22</v>
          </cell>
        </row>
        <row r="270">
          <cell r="B270" t="str">
            <v>LAMINA GALVANIZADA DE 1.00X2.00 CAL  24</v>
          </cell>
        </row>
        <row r="271">
          <cell r="B271" t="str">
            <v>LAMINA GALVANIZADA DE 1.00X2.00 CAL  26</v>
          </cell>
        </row>
        <row r="272">
          <cell r="B272" t="str">
            <v>LAMINA GALVANIZADA DE 1.22X2.44 CAL  22</v>
          </cell>
        </row>
        <row r="273">
          <cell r="B273" t="str">
            <v>LAMINA SUPERBOARD 1.22X2.44</v>
          </cell>
        </row>
        <row r="274">
          <cell r="B274" t="str">
            <v>LIMATESA ETERNIT P7 L=1.14</v>
          </cell>
        </row>
        <row r="275">
          <cell r="B275" t="str">
            <v>LAMINAS DURACUSTIC</v>
          </cell>
        </row>
        <row r="276">
          <cell r="B276" t="str">
            <v>LAMINAS EN ACRILICO DE 60X60</v>
          </cell>
        </row>
        <row r="277">
          <cell r="B277" t="str">
            <v>LAMPARA DE 2x32</v>
          </cell>
        </row>
        <row r="278">
          <cell r="B278" t="str">
            <v xml:space="preserve">Lampara para luminaria - sodio 150 WATTS. </v>
          </cell>
        </row>
        <row r="279">
          <cell r="B279" t="str">
            <v>LAMPARA TIPO INCANDESCENTE DE 32 W</v>
          </cell>
        </row>
        <row r="280">
          <cell r="B280" t="str">
            <v>LAMPARA OJO DE BUEY</v>
          </cell>
        </row>
        <row r="281">
          <cell r="B281" t="str">
            <v>LAVAMANOS DE INCRUSTAR LINEA SAN LORENZO</v>
          </cell>
        </row>
        <row r="282">
          <cell r="B282" t="str">
            <v>LAVAPLATOS EN ACERO</v>
          </cell>
        </row>
        <row r="283">
          <cell r="B283" t="str">
            <v>LIJA</v>
          </cell>
        </row>
        <row r="284">
          <cell r="B284" t="str">
            <v xml:space="preserve">LIJA </v>
          </cell>
        </row>
        <row r="285">
          <cell r="B285" t="str">
            <v>LIMPIADOR PVC DE 1/4</v>
          </cell>
        </row>
        <row r="286">
          <cell r="B286" t="str">
            <v>LISTON ORDINARIO</v>
          </cell>
        </row>
        <row r="287">
          <cell r="B287" t="str">
            <v>LISTÓN CEDRO MACHO 5x2 cm.</v>
          </cell>
        </row>
        <row r="288">
          <cell r="B288" t="str">
            <v>LISTON EN OTOBO PARA CIELORRASO</v>
          </cell>
        </row>
        <row r="289">
          <cell r="B289" t="str">
            <v>LLAVE MANGUERA DE 1/2"</v>
          </cell>
        </row>
        <row r="290">
          <cell r="B290" t="str">
            <v>LLAVE PARA URINARIO</v>
          </cell>
        </row>
        <row r="291">
          <cell r="B291" t="str">
            <v>LOCKER METALICO DE 0.45X2.00</v>
          </cell>
        </row>
        <row r="292">
          <cell r="B292" t="str">
            <v>LOGO ACUEDUCTO EN ACERO DE 2.00X0.80</v>
          </cell>
        </row>
        <row r="293">
          <cell r="B293" t="str">
            <v>Luminaria abierta tipo INDULUX AA Sodio 400 WATTS.Pantalla de aluminio o policarbonato prismático, 633mmX482mm</v>
          </cell>
        </row>
        <row r="294">
          <cell r="B294" t="str">
            <v xml:space="preserve">Luminaria completa fluorescente  TMS028 2xTL-D36W HFS 20 CMx 120 cm 120 voltios. </v>
          </cell>
        </row>
        <row r="295">
          <cell r="B295" t="str">
            <v>Luminaria horizontal cerrada carcaza enteriza Sodio de alta presion  Potencia: 150W 208/220 Voltios . Incluye lampara y fotocelda</v>
          </cell>
        </row>
        <row r="296">
          <cell r="B296" t="str">
            <v>LUMINARIA HORIZONTAL CERRADA DE 150 VATIOS-BOMBILLO SODIO ALTA PRESION</v>
          </cell>
        </row>
        <row r="297">
          <cell r="B297" t="str">
            <v>LUMINARIA HORIZONTAL CERRADA DE 70 VATIOS-BOMBILLO SODIO ALTA PRESION</v>
          </cell>
        </row>
        <row r="298">
          <cell r="B298" t="str">
            <v xml:space="preserve">Luminaria tipo reflector ROY ALHPA Ref: QUIMBAYA 70 WATTS 208 V. </v>
          </cell>
        </row>
        <row r="299">
          <cell r="B299" t="str">
            <v>MADERA GRANADILLO</v>
          </cell>
        </row>
        <row r="300">
          <cell r="B300" t="str">
            <v xml:space="preserve">MALLA ELECTROSOLDADA </v>
          </cell>
        </row>
        <row r="301">
          <cell r="B301" t="str">
            <v>MALLA ELECTROSOLDADA M-084</v>
          </cell>
        </row>
        <row r="302">
          <cell r="B302" t="str">
            <v xml:space="preserve">MALLA ELECTROSOLDADA  6mm 15X15  6.00X2.35  42.20 KG </v>
          </cell>
        </row>
        <row r="303">
          <cell r="B303" t="str">
            <v>MALLA PROTECCION Ancho = 4 m</v>
          </cell>
        </row>
        <row r="304">
          <cell r="B304" t="str">
            <v>MALLA GALLINERO</v>
          </cell>
        </row>
        <row r="305">
          <cell r="B305" t="str">
            <v>MALLA ONDULADA CAL 10 DE 1 1/2" x 1 1/2"</v>
          </cell>
        </row>
        <row r="306">
          <cell r="B306" t="str">
            <v>MALLA ONDULADA Cal. 12 1 1/2" (Alambre galv.)</v>
          </cell>
        </row>
        <row r="307">
          <cell r="B307" t="str">
            <v>MALLA ONDULADA Cal. 8 1 3/4" (Alambre galv.)</v>
          </cell>
        </row>
        <row r="308">
          <cell r="B308" t="str">
            <v>MANGUERA FLEXIBLE DE CONEXIÓN</v>
          </cell>
        </row>
        <row r="309">
          <cell r="B309" t="str">
            <v>MANGUERAS DE LUCES TIPO AMERICANA</v>
          </cell>
        </row>
        <row r="310">
          <cell r="B310" t="str">
            <v>MANIJA VENTANA METALICA</v>
          </cell>
        </row>
        <row r="311">
          <cell r="B311" t="str">
            <v>MANIOBRA DE TRANSFORMADOR</v>
          </cell>
        </row>
        <row r="313">
          <cell r="B313" t="str">
            <v>MANTO ASFALTICO 10 M2</v>
          </cell>
        </row>
        <row r="314">
          <cell r="B314" t="str">
            <v>MARCO CAJA INSP. 40 x 40</v>
          </cell>
        </row>
        <row r="315">
          <cell r="B315" t="str">
            <v>MARCO CAJA INSP. 60 x 60</v>
          </cell>
        </row>
        <row r="316">
          <cell r="B316" t="str">
            <v>MARCO EN ACERO PARA TAPA CAJA CS 276</v>
          </cell>
        </row>
        <row r="317">
          <cell r="B317" t="str">
            <v>MARCO PUERTA MADERA</v>
          </cell>
        </row>
        <row r="318">
          <cell r="B318" t="str">
            <v>MARCO PUERTA METALICA</v>
          </cell>
        </row>
        <row r="319">
          <cell r="B319" t="str">
            <v>MARCO SENCILLO EN ANGULO EN ACERO A-37</v>
          </cell>
        </row>
        <row r="320">
          <cell r="B320" t="str">
            <v>MARCO VENTANA METALICA</v>
          </cell>
        </row>
        <row r="321">
          <cell r="B321" t="str">
            <v>MARCO Y CONTRAMARCO</v>
          </cell>
        </row>
        <row r="322">
          <cell r="B322" t="str">
            <v>MARCO Y TAPA EN ALFAJOR DE 0,30X0,30</v>
          </cell>
        </row>
        <row r="323">
          <cell r="B323" t="str">
            <v>MARMOLINA</v>
          </cell>
        </row>
        <row r="324">
          <cell r="B324" t="str">
            <v xml:space="preserve">MASILLA </v>
          </cell>
        </row>
        <row r="325">
          <cell r="B325" t="str">
            <v>MASTIL EN TUBO CONDUIT GALVANIZADO DE Ø1</v>
          </cell>
        </row>
        <row r="326">
          <cell r="B326" t="str">
            <v>MASTIQUE PARA JUNTAS</v>
          </cell>
        </row>
        <row r="327">
          <cell r="B327" t="str">
            <v>MATERIAL GRANULAR</v>
          </cell>
        </row>
        <row r="328">
          <cell r="B328" t="str">
            <v>MEDIDOR DE 1/2"</v>
          </cell>
        </row>
        <row r="329">
          <cell r="B329" t="str">
            <v>MEDIDOR DE AGUA      1/2"</v>
          </cell>
        </row>
        <row r="330">
          <cell r="B330" t="str">
            <v>MEDIDOR TRIFASICO TETRAFILAR 50(150)A 208-120V;</v>
          </cell>
        </row>
        <row r="331">
          <cell r="B331" t="str">
            <v>MEDIDORES DE 4"</v>
          </cell>
        </row>
        <row r="332">
          <cell r="B332" t="str">
            <v>MESON EN ACERO INOXIDABLE DE 60 cm CAL 20</v>
          </cell>
        </row>
        <row r="333">
          <cell r="B333" t="str">
            <v xml:space="preserve">MEZCLADOR LAVAPLATOS </v>
          </cell>
        </row>
        <row r="334">
          <cell r="B334" t="str">
            <v>MINISPLIT LG 18000 BTU</v>
          </cell>
        </row>
        <row r="335">
          <cell r="B335" t="str">
            <v>MORTERO 1:3 ( arena semilavada de peña )</v>
          </cell>
        </row>
        <row r="336">
          <cell r="B336" t="str">
            <v>MORTERO 1:4 ( arena semilavada )</v>
          </cell>
        </row>
        <row r="337">
          <cell r="B337" t="str">
            <v>MORTERO 1:3 IMPERMEABILIZADO</v>
          </cell>
        </row>
        <row r="338">
          <cell r="B338" t="str">
            <v>MORTERO 1:5</v>
          </cell>
        </row>
        <row r="339">
          <cell r="B339" t="str">
            <v>MURO EN LADRILLO TOLETE COMUN EN 0.125 CON PEGA DE MORTERO 1:5</v>
          </cell>
        </row>
        <row r="340">
          <cell r="B340" t="str">
            <v>NIPLE GALAVANIZADO DE 4" SH 40</v>
          </cell>
        </row>
        <row r="341">
          <cell r="B341" t="str">
            <v>ORINAL MEDIANO BLANCO PORCELANA</v>
          </cell>
        </row>
        <row r="342">
          <cell r="B342" t="str">
            <v>PABMERIL PLIEGO 9" x 11"</v>
          </cell>
        </row>
        <row r="343">
          <cell r="B343" t="str">
            <v>PARLANTE</v>
          </cell>
        </row>
        <row r="344">
          <cell r="B344" t="str">
            <v xml:space="preserve">PALETAS REFLECTIVAS DE SEÑALIZACION -CONOS-CINTA SEÑALI </v>
          </cell>
        </row>
        <row r="345">
          <cell r="B345" t="str">
            <v>PASTO</v>
          </cell>
        </row>
        <row r="346">
          <cell r="B346" t="str">
            <v>PEGACOR BLANCO</v>
          </cell>
        </row>
        <row r="347">
          <cell r="B347" t="str">
            <v>PEGACOR E-50</v>
          </cell>
        </row>
        <row r="348">
          <cell r="B348" t="str">
            <v>PEGANTE PARA GAS FUERZA MEDIA</v>
          </cell>
        </row>
        <row r="349">
          <cell r="B349" t="str">
            <v>PELICULA SAN BLASTING</v>
          </cell>
        </row>
        <row r="350">
          <cell r="B350" t="str">
            <v>Percha simple - GRIVAL</v>
          </cell>
        </row>
        <row r="351">
          <cell r="B351" t="str">
            <v>PERFIL ALN 173 DE 6 mts</v>
          </cell>
        </row>
        <row r="352">
          <cell r="B352" t="str">
            <v>PERFIL ALN 177 DE 6 mts</v>
          </cell>
        </row>
        <row r="353">
          <cell r="B353" t="str">
            <v>PERFIL ALN 292 DE 6 mts</v>
          </cell>
        </row>
        <row r="354">
          <cell r="B354" t="str">
            <v>PERFIL ESTRUCTURAL EN C 160*60 1.5mm</v>
          </cell>
        </row>
        <row r="355">
          <cell r="B355" t="str">
            <v>PIBOTES, RODACHINES, PARALES, OMEGAS</v>
          </cell>
        </row>
        <row r="356">
          <cell r="B356" t="str">
            <v>PIEDRA ESMERIL</v>
          </cell>
        </row>
        <row r="357">
          <cell r="B357" t="str">
            <v>PIEDRA MEDIA ZONGA</v>
          </cell>
        </row>
        <row r="358">
          <cell r="B358" t="str">
            <v>PIEDRA RAJON</v>
          </cell>
        </row>
        <row r="359">
          <cell r="B359" t="str">
            <v>PINTURA ACRILTEX</v>
          </cell>
        </row>
        <row r="360">
          <cell r="B360" t="str">
            <v>PINTURA Electrostatica (poliester gris )</v>
          </cell>
        </row>
        <row r="361">
          <cell r="B361" t="str">
            <v>PINTURA EPOXICA</v>
          </cell>
        </row>
        <row r="362">
          <cell r="B362" t="str">
            <v>PINTURA KORAZA</v>
          </cell>
        </row>
        <row r="363">
          <cell r="B363" t="str">
            <v>PINTURA BITUMINOSA</v>
          </cell>
        </row>
        <row r="364">
          <cell r="B364" t="str">
            <v>PINTURA VINILO TIPO 1</v>
          </cell>
        </row>
        <row r="365">
          <cell r="B365" t="str">
            <v>PISO EN CERAMICA DE 30X30</v>
          </cell>
        </row>
        <row r="366">
          <cell r="B366" t="str">
            <v>PISO EN MADERA GRANADILLO</v>
          </cell>
        </row>
        <row r="367">
          <cell r="B367" t="str">
            <v>PINTURA VINILO TIPO 2</v>
          </cell>
        </row>
        <row r="368">
          <cell r="B368" t="str">
            <v>PISO PORCELANATO</v>
          </cell>
        </row>
        <row r="369">
          <cell r="B369" t="str">
            <v>Porta rollos - GRIVAL Línea STYLO,</v>
          </cell>
        </row>
        <row r="370">
          <cell r="B370" t="str">
            <v>PLATINA DE  1/2" * 1/8</v>
          </cell>
        </row>
        <row r="371">
          <cell r="B371" t="str">
            <v xml:space="preserve">PLATINA DE  3/4" </v>
          </cell>
        </row>
        <row r="372">
          <cell r="B372" t="str">
            <v>PLATINA DE  3/4" X 1/8"</v>
          </cell>
        </row>
        <row r="373">
          <cell r="B373" t="str">
            <v>POLIETILENO No. 4</v>
          </cell>
        </row>
        <row r="374">
          <cell r="B374" t="str">
            <v>POLIETILENO No. 6</v>
          </cell>
        </row>
        <row r="375">
          <cell r="B375" t="str">
            <v>PRIMER ANTICORROSIVO</v>
          </cell>
        </row>
        <row r="376">
          <cell r="B376" t="str">
            <v>PUNTILLA 3/4"</v>
          </cell>
        </row>
        <row r="377">
          <cell r="B377" t="str">
            <v>PUNTILLA 1"</v>
          </cell>
        </row>
        <row r="378">
          <cell r="B378" t="str">
            <v>PUNTILLA 11/4"</v>
          </cell>
        </row>
        <row r="379">
          <cell r="B379" t="str">
            <v>PUNTILLA 11/2"</v>
          </cell>
        </row>
        <row r="380">
          <cell r="B380" t="str">
            <v>PUNTILLA 2"</v>
          </cell>
        </row>
        <row r="381">
          <cell r="B381" t="str">
            <v>PUNTILLA 21/2"</v>
          </cell>
        </row>
        <row r="386">
          <cell r="B386" t="str">
            <v>RECEBO B-200</v>
          </cell>
        </row>
        <row r="387">
          <cell r="B387" t="str">
            <v>RECEBO B-600</v>
          </cell>
        </row>
        <row r="388">
          <cell r="B388" t="str">
            <v>RECEBO COMÚN</v>
          </cell>
        </row>
        <row r="389">
          <cell r="B389" t="str">
            <v>RECEBO B-400</v>
          </cell>
        </row>
        <row r="390">
          <cell r="B390" t="str">
            <v>RED PARA ATERRIZAR SUBESTACION</v>
          </cell>
        </row>
        <row r="391">
          <cell r="B391" t="str">
            <v>RED TRENZADA CABLE 2X2+2</v>
          </cell>
        </row>
        <row r="392">
          <cell r="B392" t="str">
            <v>RED TRENZADA CABLE 3x1/0+1/0</v>
          </cell>
        </row>
        <row r="393">
          <cell r="B393" t="str">
            <v xml:space="preserve">REFLECTOR DE 250 VATIOS-SODIO ALTA PRESION -220 VOLTIOS-SODIO ALTA </v>
          </cell>
        </row>
        <row r="394">
          <cell r="B394" t="str">
            <v>REFLECTOR DE 400 W</v>
          </cell>
        </row>
        <row r="395">
          <cell r="B395" t="str">
            <v>REGISTRO DE 3/4"</v>
          </cell>
        </row>
        <row r="396">
          <cell r="B396" t="str">
            <v>REGISTRO DE BOLA 1/2"</v>
          </cell>
        </row>
        <row r="397">
          <cell r="B397" t="str">
            <v>REGISTRO P.D.  R&amp;W - 2 1/2 " ( de cortina )</v>
          </cell>
        </row>
        <row r="398">
          <cell r="B398" t="str">
            <v>REGISTRO R&amp;W - 1" ( de cortina ) Ref. 206</v>
          </cell>
        </row>
        <row r="399">
          <cell r="B399" t="str">
            <v>REGISTRO R&amp;W - 1/2" ( de cortina ) Ref. 206</v>
          </cell>
        </row>
        <row r="400">
          <cell r="B400" t="str">
            <v>REGISTRO R&amp;W - 3/4" ( de cortina ) Ref. 206</v>
          </cell>
        </row>
        <row r="401">
          <cell r="B401" t="str">
            <v xml:space="preserve">REJILLA Aluminio 3"x2" </v>
          </cell>
        </row>
        <row r="402">
          <cell r="B402" t="str">
            <v>REJILLA VENTILACION PLASTICA DE 25X25</v>
          </cell>
        </row>
        <row r="403">
          <cell r="B403" t="str">
            <v>Rejillas de piso en aluminio de 3x2 con sosco</v>
          </cell>
        </row>
        <row r="404">
          <cell r="B404" t="str">
            <v>RELLENO ARENA DE PEÑA</v>
          </cell>
        </row>
        <row r="405">
          <cell r="B405" t="str">
            <v>Repisa vidrio Baño Línea STYLO</v>
          </cell>
        </row>
        <row r="406">
          <cell r="B406" t="str">
            <v>REMOVEDOR PVC</v>
          </cell>
        </row>
        <row r="408">
          <cell r="B408" t="str">
            <v>REPISA ORDINARIO 3 m</v>
          </cell>
        </row>
        <row r="409">
          <cell r="B409" t="str">
            <v xml:space="preserve">ROCKTOP </v>
          </cell>
        </row>
        <row r="410">
          <cell r="B410" t="str">
            <v>SANITARIO LINEA MONTECARLO CON GRIFERIA</v>
          </cell>
        </row>
        <row r="411">
          <cell r="B411" t="str">
            <v xml:space="preserve">SECCIONADOR TRIPOLAR EN AIRE 400A-17,5 kV DE OPERACIÓN BAJO </v>
          </cell>
        </row>
        <row r="412">
          <cell r="B412" t="str">
            <v>SELLADOR</v>
          </cell>
        </row>
        <row r="413">
          <cell r="B413" t="str">
            <v>SELLADOR O CERA DE PISO</v>
          </cell>
        </row>
        <row r="414">
          <cell r="B414" t="str">
            <v>SELLADOR Y TINTILLA</v>
          </cell>
        </row>
        <row r="415">
          <cell r="B415" t="str">
            <v>SENSOR FOTOELECTRICO DETECTOR DE HUMO</v>
          </cell>
        </row>
        <row r="416">
          <cell r="B416" t="str">
            <v>SIFON LAVAMANOS plastico gerfor GF-580322</v>
          </cell>
        </row>
        <row r="417">
          <cell r="B417" t="str">
            <v>SIKA 1</v>
          </cell>
        </row>
        <row r="418">
          <cell r="B418" t="str">
            <v>SIKADUR 32</v>
          </cell>
        </row>
        <row r="419">
          <cell r="B419" t="str">
            <v xml:space="preserve">SIKAFLEX-1a cartu </v>
          </cell>
        </row>
        <row r="420">
          <cell r="B420" t="str">
            <v>SILICONA</v>
          </cell>
        </row>
        <row r="421">
          <cell r="B421" t="str">
            <v>SISTEMA DESINFECCION AGUA TRATADA</v>
          </cell>
        </row>
        <row r="422">
          <cell r="B422" t="str">
            <v>SISTEMA CONTROL ELECTRICO TODO INCLUIDO PARA LA PLANTA TRATAMIENTO</v>
          </cell>
        </row>
        <row r="423">
          <cell r="B423" t="str">
            <v>SOLDADOR PVC 1/4</v>
          </cell>
        </row>
        <row r="424">
          <cell r="B424" t="str">
            <v xml:space="preserve">SOLDADURA E - 70  </v>
          </cell>
        </row>
        <row r="425">
          <cell r="B425" t="str">
            <v>SOLDADURA ESTAÑO</v>
          </cell>
        </row>
        <row r="426">
          <cell r="B426" t="str">
            <v>SOLDADURA EXOTERMICA TIPO CADWELD o SIMILAR  de 90 GRAMOS</v>
          </cell>
        </row>
        <row r="427">
          <cell r="B427" t="str">
            <v>SOPORTE PARA TUBERIA DE 4"</v>
          </cell>
        </row>
        <row r="428">
          <cell r="B428" t="str">
            <v>SOPORTES LAVAMANOS</v>
          </cell>
        </row>
        <row r="429">
          <cell r="B429" t="str">
            <v>SOPORTES ORINAL</v>
          </cell>
        </row>
        <row r="430">
          <cell r="B430" t="str">
            <v>TABLA BURRA ORDINARIA 0.20 DE 3.0 MTS</v>
          </cell>
        </row>
        <row r="431">
          <cell r="B431" t="str">
            <v>TABLA BURRA ORDINARIA 0.30 DE 3.0 MTS</v>
          </cell>
        </row>
        <row r="432">
          <cell r="B432" t="str">
            <v>TABLA CHAPA ORDINARIA 0.25 DE 3.0 MTS</v>
          </cell>
        </row>
        <row r="433">
          <cell r="B433" t="str">
            <v>TABLA CHAPA ORDINARIA 0.20 DE 3.0 MTS</v>
          </cell>
        </row>
        <row r="434">
          <cell r="B434" t="str">
            <v>TABLA CHAPA ORDINARIA 0.15 DE 3.0 MTS</v>
          </cell>
        </row>
        <row r="437">
          <cell r="B437" t="str">
            <v xml:space="preserve">TABLERO DE 12 CIRCUITOS CON ESPACIO PARA TOTALIZADOR, PUERTA Y CHAPA  -208 V - 3F5H-60HZ </v>
          </cell>
        </row>
        <row r="438">
          <cell r="B438" t="str">
            <v>TABLERO DE 12 CTOS</v>
          </cell>
        </row>
        <row r="439">
          <cell r="B439" t="str">
            <v>TABLERO 24 CIRCUITOS, PUERTA Y CHAPA, ESP TOTALIZADOR</v>
          </cell>
        </row>
        <row r="440">
          <cell r="B440" t="str">
            <v xml:space="preserve">TABLERO 36 CIRCUITOS, PUERTA Y CHAPA, ESP TOTALIZADOR  </v>
          </cell>
        </row>
        <row r="441">
          <cell r="B441" t="str">
            <v>TABLERO TRIFASICO DE 6 CIRCUITOS</v>
          </cell>
        </row>
        <row r="442">
          <cell r="B442" t="str">
            <v>TABLETA GRES DE 25X25</v>
          </cell>
        </row>
        <row r="443">
          <cell r="B443" t="str">
            <v>TABLEX, LISTONES, PALOS</v>
          </cell>
        </row>
        <row r="444">
          <cell r="B444" t="str">
            <v>TABLÓN DE GRES  25X25</v>
          </cell>
        </row>
        <row r="445">
          <cell r="B445" t="str">
            <v>TABLON DE GRESS DE 33X33</v>
          </cell>
        </row>
        <row r="446">
          <cell r="B446" t="str">
            <v>TANQUE COLEMPAQUES 500 LT (incluye tapa y accesorios)</v>
          </cell>
        </row>
        <row r="447">
          <cell r="B447" t="str">
            <v>TABLERO MELAMINICO DE 1.83X2.44</v>
          </cell>
        </row>
        <row r="448">
          <cell r="B448" t="str">
            <v>TABLERO EN AMARILLO</v>
          </cell>
        </row>
        <row r="449">
          <cell r="B449" t="str">
            <v>TAPA CAJA INSP. 60 x 60</v>
          </cell>
        </row>
        <row r="450">
          <cell r="B450" t="str">
            <v>TABLETA MARMOL</v>
          </cell>
        </row>
        <row r="451">
          <cell r="B451" t="str">
            <v>TAPA CIEGA CON IMPACTO GALVANIZADA CUADRADA 4X4"</v>
          </cell>
        </row>
        <row r="452">
          <cell r="B452" t="str">
            <v>TAPA EN CONCRETO (4000 PSI)</v>
          </cell>
        </row>
        <row r="453">
          <cell r="B453" t="str">
            <v>TAPA EN CONCRETO CAJA CS 276</v>
          </cell>
        </row>
        <row r="454">
          <cell r="B454" t="str">
            <v>TAPA REGISTRO PLASTICO DE 20X20</v>
          </cell>
        </row>
        <row r="455">
          <cell r="B455" t="str">
            <v>TAPON GALVANIZADO MACHO DE 2"</v>
          </cell>
        </row>
        <row r="456">
          <cell r="B456" t="str">
            <v>TAPÓN SOLDADO PRESIÓN 1 1/2"</v>
          </cell>
        </row>
        <row r="457">
          <cell r="B457" t="str">
            <v>TAZA Institucional blanca Mancesa IC-IP41</v>
          </cell>
        </row>
        <row r="458">
          <cell r="B458" t="str">
            <v>TEE EN ALUMINIO BLANCO</v>
          </cell>
        </row>
        <row r="459">
          <cell r="B459" t="str">
            <v>TEE GALVANIZADA DE 4"</v>
          </cell>
        </row>
        <row r="460">
          <cell r="B460" t="str">
            <v>TEE PRESIÓN  1 1/2" Pavco</v>
          </cell>
        </row>
        <row r="461">
          <cell r="B461" t="str">
            <v>TEE PRESIÓN SOLDADA  1"</v>
          </cell>
        </row>
        <row r="462">
          <cell r="B462" t="str">
            <v>TEJA DE ZINC 0.80X2.43</v>
          </cell>
        </row>
        <row r="463">
          <cell r="B463" t="str">
            <v>TEJA CANALETA 90</v>
          </cell>
        </row>
        <row r="464">
          <cell r="B464" t="str">
            <v xml:space="preserve">TEJA DE BARRO </v>
          </cell>
        </row>
        <row r="465">
          <cell r="B465" t="str">
            <v>TEJA ONDULADA ETERNIT No. 6 DE 0.92X1.83</v>
          </cell>
        </row>
        <row r="466">
          <cell r="B466" t="str">
            <v>TEJA THERMOACUSTICA TRAPEZOIDAL  2.44X0.82</v>
          </cell>
        </row>
        <row r="467">
          <cell r="B467" t="str">
            <v>TELA ASFALTICA DE 15 M2</v>
          </cell>
        </row>
        <row r="468">
          <cell r="B468" t="str">
            <v>TELA VERDE CERRAMIENTO</v>
          </cell>
        </row>
        <row r="469">
          <cell r="B469" t="str">
            <v>TERMINAL PONCHAR 2 AWG</v>
          </cell>
        </row>
        <row r="470">
          <cell r="B470" t="str">
            <v xml:space="preserve">Terminal preformado uso interior 15 kV para cable 2 – 3/0 AWG; </v>
          </cell>
        </row>
        <row r="471">
          <cell r="B471" t="str">
            <v>Terminal Soldar/Ponchar barril largo para cable 8. Calidad 3M, Panduit o superior.</v>
          </cell>
        </row>
        <row r="472">
          <cell r="B472" t="str">
            <v>Thiner</v>
          </cell>
        </row>
        <row r="473">
          <cell r="B473" t="str">
            <v>TIERRA NEGRA</v>
          </cell>
        </row>
        <row r="474">
          <cell r="B474" t="str">
            <v>TINTILLA</v>
          </cell>
        </row>
        <row r="475">
          <cell r="B475" t="str">
            <v>TIRAS ALISTADO 3 x 3 x 3</v>
          </cell>
        </row>
        <row r="476">
          <cell r="B476" t="str">
            <v>TOMA BIFASICA 2P+T</v>
          </cell>
        </row>
        <row r="477">
          <cell r="B477" t="str">
            <v>TOMA CORRIENTE DOBLE</v>
          </cell>
        </row>
        <row r="478">
          <cell r="B478" t="str">
            <v>TOMA COAXIAL PARA TV TIPO AMERICANA</v>
          </cell>
        </row>
        <row r="479">
          <cell r="B479" t="str">
            <v>TOMA TV+TELEFONO</v>
          </cell>
        </row>
        <row r="480">
          <cell r="B480" t="str">
            <v>Toallero Barra - GRIVAL Línea STYLO,</v>
          </cell>
        </row>
        <row r="481">
          <cell r="B481" t="str">
            <v>Toallero Argolla - GRIVAL Línea STYLO</v>
          </cell>
        </row>
        <row r="482">
          <cell r="B482" t="str">
            <v xml:space="preserve">TORNILLOS </v>
          </cell>
        </row>
        <row r="483">
          <cell r="B483" t="str">
            <v>TRIPLEX FORMALETA DE 1.22X2.44 DE 18 mm</v>
          </cell>
        </row>
        <row r="490">
          <cell r="B490" t="str">
            <v>TUBERIA GALVANIZADA 2"</v>
          </cell>
        </row>
        <row r="491">
          <cell r="B491" t="str">
            <v>TUBERIA GALVANIZADA 2" DE 0.098</v>
          </cell>
        </row>
        <row r="492">
          <cell r="B492" t="str">
            <v>TUBERIA HIERRO DUCTIL DE 4" ESP 3.2 mm</v>
          </cell>
        </row>
        <row r="493">
          <cell r="B493" t="str">
            <v>TUBERIAS, VALVULAS, ACCESORIOS</v>
          </cell>
        </row>
        <row r="494">
          <cell r="B494" t="str">
            <v>TUBERIA NOVAFORT DE 6"</v>
          </cell>
        </row>
        <row r="495">
          <cell r="B495" t="str">
            <v>TUBERIA PEX AL PEX 1/2"</v>
          </cell>
        </row>
        <row r="496">
          <cell r="B496" t="str">
            <v>TUBERIA CONDUCCION AGUAS RESIDUALES INC ACCESORIOS</v>
          </cell>
        </row>
        <row r="497">
          <cell r="B497" t="str">
            <v>TUBERIA RECTANGULAR DE 3 1/2" X 1 1/2"</v>
          </cell>
        </row>
        <row r="498">
          <cell r="B498" t="str">
            <v>TUBO 4X8 EN COLD ROLLED CAL 18</v>
          </cell>
        </row>
        <row r="499">
          <cell r="B499" t="str">
            <v>TUBO alcantarillado  PVC   160 MM ( 6" ) Pavco</v>
          </cell>
        </row>
        <row r="500">
          <cell r="B500" t="str">
            <v>TUBO alcantarillado  PVC   160 MM ( 8" ) Pavco</v>
          </cell>
        </row>
        <row r="501">
          <cell r="B501" t="str">
            <v>TUBO alcantarillado PVC   110MM  ( 4") Pavco</v>
          </cell>
        </row>
        <row r="502">
          <cell r="B502" t="str">
            <v>TUBO alcantarillado PVC   250MM  ( 10") Pavco</v>
          </cell>
        </row>
        <row r="503">
          <cell r="B503" t="str">
            <v>TUBO CONDUIT EMT 1"</v>
          </cell>
        </row>
        <row r="504">
          <cell r="B504" t="str">
            <v>TUBO CONDUIT EMT1/2"</v>
          </cell>
        </row>
        <row r="505">
          <cell r="B505" t="str">
            <v>TUBO CONDUIT GALVANIZADO PESADO 1" CON UNIÓN</v>
          </cell>
        </row>
        <row r="506">
          <cell r="B506" t="str">
            <v>TUBO CONDUIT PVC 1"  3m</v>
          </cell>
        </row>
        <row r="507">
          <cell r="B507" t="str">
            <v>TUBO CONDUIT PVC 1/2" 3m</v>
          </cell>
        </row>
        <row r="508">
          <cell r="B508" t="str">
            <v>TUBO CONDUIT PVC 3/4" 3m</v>
          </cell>
        </row>
        <row r="509">
          <cell r="B509" t="str">
            <v>TUBO CUADRADO DE 1 1/2" x 1 1/2"</v>
          </cell>
        </row>
        <row r="510">
          <cell r="B510" t="str">
            <v>TUBO CPVC 1/2" DE 3 M</v>
          </cell>
        </row>
        <row r="511">
          <cell r="B511" t="str">
            <v>TUBO GALVANIZADO 2"  2.0mm</v>
          </cell>
        </row>
        <row r="512">
          <cell r="B512" t="str">
            <v>TUBO GALVANIZADO 3"  2.0mm</v>
          </cell>
        </row>
        <row r="513">
          <cell r="B513" t="str">
            <v xml:space="preserve">TUBO GALVANIZADO 3/4"  </v>
          </cell>
        </row>
        <row r="514">
          <cell r="B514" t="str">
            <v>TUBO NOVAFOR DE 4" PERFORADO</v>
          </cell>
        </row>
        <row r="515">
          <cell r="B515" t="str">
            <v>TUBO NOVAFORT 6"</v>
          </cell>
        </row>
        <row r="516">
          <cell r="B516" t="str">
            <v>TUBO PRESIÓN /13.5 PVC  1/2" Pavco</v>
          </cell>
        </row>
        <row r="517">
          <cell r="B517" t="str">
            <v>TUBO PRESIÓN /13.5 PVC  3/4" Pavco</v>
          </cell>
        </row>
        <row r="518">
          <cell r="B518" t="str">
            <v>TUBO PRESIÓN /21 PVC    1"</v>
          </cell>
        </row>
        <row r="519">
          <cell r="B519" t="str">
            <v>TUBO PRESIÓN /21 PVC    2" Pavco</v>
          </cell>
        </row>
        <row r="520">
          <cell r="B520" t="str">
            <v>TUBO PRESIÓN /21 PVC  1 1/2" Pavco</v>
          </cell>
        </row>
        <row r="521">
          <cell r="B521" t="str">
            <v>TUBO PRESIÓN /21 PVC  1 1/4" Pavco</v>
          </cell>
        </row>
        <row r="522">
          <cell r="B522" t="str">
            <v>TUBO PVC A.LL. 2" DE  6 MTS</v>
          </cell>
        </row>
        <row r="523">
          <cell r="B523" t="str">
            <v>TUBO PVC A.LL. 3" DE  6 MTS</v>
          </cell>
        </row>
        <row r="524">
          <cell r="B524" t="str">
            <v>TUBO PVC A.LL. 4" DE 6 MTS</v>
          </cell>
        </row>
        <row r="525">
          <cell r="B525" t="str">
            <v>TUBO PVC SANITARIO 2" DE 6 MTS</v>
          </cell>
        </row>
        <row r="526">
          <cell r="B526" t="str">
            <v>TUBO PVC SANITARIO 3" DE 6 MTS</v>
          </cell>
        </row>
        <row r="527">
          <cell r="B527" t="str">
            <v>TUBO PVC SANITARIO 4" DE 6 MTS</v>
          </cell>
        </row>
        <row r="528">
          <cell r="B528" t="str">
            <v>TUBOS PVC DB 1"</v>
          </cell>
        </row>
        <row r="529">
          <cell r="B529" t="str">
            <v xml:space="preserve">UNION  GALVANIZADA 2 1/2" </v>
          </cell>
        </row>
        <row r="530">
          <cell r="B530" t="str">
            <v>UNIÓN alcantarillado PVC  110MM ( 4" ) Pavco</v>
          </cell>
        </row>
        <row r="531">
          <cell r="B531" t="str">
            <v>UNIÓN alcantarillado PVC 160MM  ( 6") Pavco</v>
          </cell>
        </row>
        <row r="532">
          <cell r="B532" t="str">
            <v>UNIÓN alcantarillado PVC 160MM  ( 8") Pavco</v>
          </cell>
        </row>
        <row r="533">
          <cell r="B533" t="str">
            <v>UNIÓN alcantarillado PVC 250MM  ( 10") Pavco</v>
          </cell>
        </row>
        <row r="534">
          <cell r="B534" t="str">
            <v>UNIÓN GALVANIZADA      3"</v>
          </cell>
        </row>
        <row r="535">
          <cell r="B535" t="str">
            <v>UNION GALVANIZADA DE 1/2"</v>
          </cell>
        </row>
        <row r="536">
          <cell r="B536" t="str">
            <v>UNION GALVANIZADA DE 4" SH 40</v>
          </cell>
        </row>
        <row r="537">
          <cell r="B537" t="str">
            <v>UNIÓN SANITARIA  2" Pavco</v>
          </cell>
        </row>
        <row r="538">
          <cell r="B538" t="str">
            <v>UNIÓN SANITARIA 4" Pavco</v>
          </cell>
        </row>
        <row r="539">
          <cell r="B539" t="str">
            <v>UNIÓN SANITARIA 6" Pavco</v>
          </cell>
        </row>
        <row r="540">
          <cell r="B540" t="str">
            <v>UNIVERSAL GALVANIZADA 3/4"</v>
          </cell>
        </row>
        <row r="541">
          <cell r="B541" t="str">
            <v xml:space="preserve">VALVULA BETA COMPUERTA ELASTICA 4" </v>
          </cell>
        </row>
        <row r="542">
          <cell r="B542" t="str">
            <v>VALVULA DE CHEQUE OPERACIÓN HORIZONTAL 4" EXT BRIDADO</v>
          </cell>
        </row>
        <row r="543">
          <cell r="B543" t="str">
            <v>VALVULA DE CIERRE RAPIDO DE 4"</v>
          </cell>
        </row>
        <row r="544">
          <cell r="B544" t="str">
            <v>VALVULA DE COMPUERTA  VASTAGO NO ASCENTE EXTREMO BRIDA</v>
          </cell>
        </row>
        <row r="545">
          <cell r="B545" t="str">
            <v>VALVULA Descarga sanitario DO-01051300</v>
          </cell>
        </row>
        <row r="546">
          <cell r="B546" t="str">
            <v>VARA DE CLAVO</v>
          </cell>
        </row>
        <row r="547">
          <cell r="B547" t="str">
            <v>VARILLA CORRUGADA DE 1/2" DE 12 MTS</v>
          </cell>
        </row>
        <row r="548">
          <cell r="B548" t="str">
            <v>VARILLA CORRUGADA DE 1/2" DE 6 MTS</v>
          </cell>
        </row>
        <row r="549">
          <cell r="B549" t="str">
            <v>VARILLA CORRUGADA DE 3/8" DE 12 MTS</v>
          </cell>
        </row>
        <row r="550">
          <cell r="B550" t="str">
            <v>VARILLA CORRUGADA DE 5/8" DE 12 MTS</v>
          </cell>
        </row>
        <row r="551">
          <cell r="B551" t="str">
            <v>VARILLA CUADRADA DE 1/2"</v>
          </cell>
        </row>
        <row r="552">
          <cell r="B552" t="str">
            <v>VARILLA CUADRADA DE 3/8"</v>
          </cell>
        </row>
        <row r="553">
          <cell r="B553" t="str">
            <v>VARILLA DE COBRE-COBRE Ø5/8" X 2.40 m</v>
          </cell>
        </row>
        <row r="554">
          <cell r="B554" t="str">
            <v>VARILLA DE COBRE-COBRE Ø5/8" X 2.40 m COOPER WELL</v>
          </cell>
        </row>
        <row r="555">
          <cell r="B555" t="str">
            <v>VARILLA EN ACERO DE 3/8"</v>
          </cell>
        </row>
        <row r="556">
          <cell r="B556" t="str">
            <v>VARILLA EN ACERO DE 5/8"</v>
          </cell>
        </row>
        <row r="557">
          <cell r="B557" t="str">
            <v>VARILLA LISA DE 1/2" DE 6 MTS</v>
          </cell>
        </row>
        <row r="558">
          <cell r="B558" t="str">
            <v>VARILLA LISA DE 3/8" DE 6 MTS</v>
          </cell>
        </row>
        <row r="559">
          <cell r="B559" t="str">
            <v>VIDRIO TEMPLADO DE 10 mm</v>
          </cell>
        </row>
        <row r="560">
          <cell r="B560" t="str">
            <v>VIDRIO DE 4 mm</v>
          </cell>
        </row>
        <row r="561">
          <cell r="B561" t="str">
            <v>VIDRIO TEMPLADO DE 8 mm</v>
          </cell>
        </row>
        <row r="562">
          <cell r="B562" t="str">
            <v>VINILTEX Pintuco</v>
          </cell>
        </row>
        <row r="563">
          <cell r="B563" t="str">
            <v>Wash Primer A Pintura</v>
          </cell>
        </row>
        <row r="564">
          <cell r="B564" t="str">
            <v>WASH PRIMER ANTICORROSIVO</v>
          </cell>
        </row>
        <row r="565">
          <cell r="B565" t="str">
            <v>Wash Primer B Catalizador</v>
          </cell>
        </row>
        <row r="566">
          <cell r="B566" t="str">
            <v>WASH PRIMER PINTURA</v>
          </cell>
        </row>
        <row r="567">
          <cell r="B567" t="str">
            <v>WIN Aluminio x 6 mts</v>
          </cell>
        </row>
        <row r="568">
          <cell r="B568" t="str">
            <v>Xypes concentrado</v>
          </cell>
        </row>
        <row r="569">
          <cell r="B569" t="str">
            <v>Xypes Patch and Plug por 1.25 kg</v>
          </cell>
        </row>
        <row r="570">
          <cell r="B570" t="str">
            <v>YEE SANITARIA 2"  Pavco</v>
          </cell>
        </row>
        <row r="571">
          <cell r="B571" t="str">
            <v>YEE SANITARIA 4"  Pavco</v>
          </cell>
        </row>
        <row r="572">
          <cell r="B572" t="str">
            <v>YESO CORRIENTE VENCEDOR</v>
          </cell>
        </row>
        <row r="573">
          <cell r="B573" t="str">
            <v>ZÓCALO Baldosa grano de marmol 30x7 Fondo blanco</v>
          </cell>
        </row>
        <row r="574">
          <cell r="B574" t="str">
            <v>ZÓCALO en ceramica pompei color coral  30*7</v>
          </cell>
        </row>
      </sheetData>
      <sheetData sheetId="3">
        <row r="2">
          <cell r="B2">
            <v>0</v>
          </cell>
          <cell r="C2" t="str">
            <v xml:space="preserve"> </v>
          </cell>
        </row>
        <row r="3">
          <cell r="B3" t="str">
            <v>ANDAMIO TUBULAR</v>
          </cell>
          <cell r="C3" t="str">
            <v>dd</v>
          </cell>
          <cell r="D3">
            <v>500</v>
          </cell>
        </row>
        <row r="4">
          <cell r="B4" t="str">
            <v>ALLANADORA GASOLINA HELICOPTERO</v>
          </cell>
          <cell r="C4" t="str">
            <v>dd</v>
          </cell>
          <cell r="D4">
            <v>55000</v>
          </cell>
        </row>
        <row r="5">
          <cell r="B5" t="str">
            <v>BAÑOS PORTATILES</v>
          </cell>
          <cell r="C5" t="str">
            <v>Mes</v>
          </cell>
          <cell r="D5">
            <v>525000</v>
          </cell>
        </row>
        <row r="6">
          <cell r="B6" t="str">
            <v xml:space="preserve">BOMBAS </v>
          </cell>
          <cell r="C6" t="str">
            <v>dd</v>
          </cell>
          <cell r="D6">
            <v>40000</v>
          </cell>
        </row>
        <row r="7">
          <cell r="B7" t="str">
            <v>COMPRESOR DE DOS MARTILLOS</v>
          </cell>
          <cell r="C7" t="str">
            <v>dd</v>
          </cell>
          <cell r="D7">
            <v>145000</v>
          </cell>
        </row>
        <row r="8">
          <cell r="B8" t="str">
            <v>CRUCETAS, PARALES Y CERCHAS</v>
          </cell>
          <cell r="C8" t="str">
            <v>Mes</v>
          </cell>
          <cell r="D8">
            <v>4500</v>
          </cell>
        </row>
        <row r="9">
          <cell r="B9" t="str">
            <v>EQUIPO BÁSICO ( Construcción )</v>
          </cell>
          <cell r="C9" t="str">
            <v>dd</v>
          </cell>
          <cell r="D9">
            <v>1000</v>
          </cell>
        </row>
        <row r="10">
          <cell r="B10" t="str">
            <v>EQUIPO BÁSICO ( Herramienta menor )</v>
          </cell>
          <cell r="C10" t="str">
            <v>dd</v>
          </cell>
          <cell r="D10">
            <v>1000</v>
          </cell>
        </row>
        <row r="11">
          <cell r="B11" t="str">
            <v>EQUIPO DE CARPINTERIA</v>
          </cell>
          <cell r="C11" t="str">
            <v>dd</v>
          </cell>
          <cell r="D11">
            <v>25000</v>
          </cell>
        </row>
        <row r="12">
          <cell r="B12" t="str">
            <v>EQUIPO DE ORNAMENTACION</v>
          </cell>
          <cell r="C12" t="str">
            <v>dd</v>
          </cell>
          <cell r="D12">
            <v>65000</v>
          </cell>
        </row>
        <row r="13">
          <cell r="B13" t="str">
            <v>EQUIPO SOLDADURA</v>
          </cell>
          <cell r="C13" t="str">
            <v>dd</v>
          </cell>
          <cell r="D13">
            <v>30000</v>
          </cell>
        </row>
        <row r="14">
          <cell r="B14" t="str">
            <v>EQUIPO TOPOGRAFICO</v>
          </cell>
          <cell r="C14" t="str">
            <v>dd</v>
          </cell>
          <cell r="D14">
            <v>250000</v>
          </cell>
        </row>
        <row r="15">
          <cell r="B15" t="str">
            <v>FORMALETA CANAL EN LAMINA</v>
          </cell>
          <cell r="C15" t="str">
            <v>dd</v>
          </cell>
          <cell r="D15">
            <v>5000</v>
          </cell>
        </row>
        <row r="16">
          <cell r="B16" t="str">
            <v>FORMALETA DE ENTREPISO POR M2</v>
          </cell>
          <cell r="C16" t="str">
            <v>Mes</v>
          </cell>
          <cell r="D16">
            <v>6500</v>
          </cell>
        </row>
        <row r="17">
          <cell r="B17" t="str">
            <v>FORK CLAMP</v>
          </cell>
          <cell r="C17" t="str">
            <v>dd</v>
          </cell>
          <cell r="D17">
            <v>90</v>
          </cell>
        </row>
        <row r="18">
          <cell r="B18" t="str">
            <v>LABORATORISTAS</v>
          </cell>
          <cell r="C18" t="str">
            <v>dd</v>
          </cell>
          <cell r="D18">
            <v>250000</v>
          </cell>
        </row>
        <row r="19">
          <cell r="B19" t="str">
            <v>GUADAÑA</v>
          </cell>
          <cell r="C19" t="str">
            <v>dd</v>
          </cell>
          <cell r="D19">
            <v>15000</v>
          </cell>
        </row>
        <row r="20">
          <cell r="B20" t="str">
            <v>ENSAYO PROCTOR MODIFICADO</v>
          </cell>
          <cell r="C20" t="str">
            <v>un</v>
          </cell>
          <cell r="D20">
            <v>95000</v>
          </cell>
        </row>
        <row r="21">
          <cell r="B21" t="str">
            <v>MEZCLADORA CONCRETO</v>
          </cell>
          <cell r="C21" t="str">
            <v>dd</v>
          </cell>
          <cell r="D21">
            <v>35000</v>
          </cell>
        </row>
        <row r="22">
          <cell r="B22" t="str">
            <v>MINICARGADOR BOBCAT 753</v>
          </cell>
          <cell r="C22" t="str">
            <v>hr</v>
          </cell>
          <cell r="D22">
            <v>60000</v>
          </cell>
        </row>
        <row r="23">
          <cell r="B23" t="str">
            <v>MORDAZA METÁLICA</v>
          </cell>
          <cell r="C23" t="str">
            <v>dd</v>
          </cell>
          <cell r="D23">
            <v>150</v>
          </cell>
        </row>
        <row r="24">
          <cell r="B24" t="str">
            <v>EQUIPOS LABORATORIOS</v>
          </cell>
          <cell r="C24" t="str">
            <v>dd</v>
          </cell>
          <cell r="D24">
            <v>80000</v>
          </cell>
        </row>
        <row r="25">
          <cell r="B25" t="str">
            <v>PARAL CORIENTE 2 a 3.50 m</v>
          </cell>
          <cell r="C25" t="str">
            <v>dd</v>
          </cell>
          <cell r="D25">
            <v>100</v>
          </cell>
        </row>
        <row r="26">
          <cell r="B26" t="str">
            <v>PISTOLA PARA EPOXICO</v>
          </cell>
          <cell r="C26" t="str">
            <v>dd</v>
          </cell>
          <cell r="D26">
            <v>7500</v>
          </cell>
        </row>
        <row r="27">
          <cell r="B27" t="str">
            <v>ENSAYO DENSIDAD DEL TERRENO</v>
          </cell>
          <cell r="C27" t="str">
            <v>un</v>
          </cell>
          <cell r="D27">
            <v>50000</v>
          </cell>
        </row>
        <row r="28">
          <cell r="B28" t="str">
            <v>PULIDORA</v>
          </cell>
          <cell r="C28" t="str">
            <v>dd</v>
          </cell>
          <cell r="D28">
            <v>25000</v>
          </cell>
        </row>
        <row r="29">
          <cell r="B29" t="str">
            <v>RANA</v>
          </cell>
          <cell r="C29" t="str">
            <v>dd</v>
          </cell>
          <cell r="D29">
            <v>30000</v>
          </cell>
        </row>
        <row r="30">
          <cell r="B30" t="str">
            <v>RETROEXCAVADORA + combustible+operario</v>
          </cell>
          <cell r="C30" t="str">
            <v>hr</v>
          </cell>
          <cell r="D30">
            <v>125000</v>
          </cell>
        </row>
        <row r="31">
          <cell r="B31" t="str">
            <v>SOPLETE</v>
          </cell>
          <cell r="C31" t="str">
            <v>dd</v>
          </cell>
          <cell r="D31">
            <v>15000</v>
          </cell>
        </row>
        <row r="32">
          <cell r="B32" t="str">
            <v>TALADRO</v>
          </cell>
          <cell r="C32" t="str">
            <v>dd</v>
          </cell>
          <cell r="D32">
            <v>15000</v>
          </cell>
        </row>
        <row r="33">
          <cell r="B33" t="str">
            <v>VIBRADOR A GASOLINA</v>
          </cell>
          <cell r="C33" t="str">
            <v>dd</v>
          </cell>
          <cell r="D33">
            <v>30000</v>
          </cell>
        </row>
        <row r="34">
          <cell r="B34" t="str">
            <v>EQUIPO DE EXCAVACION Y HORMIGADO PILOTES(Combustible+operario+Transporte)</v>
          </cell>
          <cell r="C34" t="str">
            <v>hr</v>
          </cell>
          <cell r="D34">
            <v>650000</v>
          </cell>
        </row>
        <row r="35">
          <cell r="B35" t="str">
            <v>VIBROCOMPACTADOR</v>
          </cell>
          <cell r="C35" t="str">
            <v>dd</v>
          </cell>
          <cell r="D35">
            <v>40000</v>
          </cell>
        </row>
        <row r="36">
          <cell r="B36" t="str">
            <v>HIDROLAVADORA</v>
          </cell>
          <cell r="C36" t="str">
            <v>dd</v>
          </cell>
          <cell r="D36">
            <v>25000</v>
          </cell>
        </row>
      </sheetData>
      <sheetData sheetId="4"/>
      <sheetData sheetId="5"/>
      <sheetData sheetId="6"/>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materiales"/>
      <sheetName val="Equipo"/>
      <sheetName val="otros"/>
      <sheetName val="311.1P"/>
      <sheetName val="701.2P"/>
      <sheetName val="210.2 OTRA"/>
      <sheetName val="650.5P"/>
      <sheetName val="1p"/>
      <sheetName val="4651p"/>
      <sheetName val="LOCALIZACION ESTRUCTURAS"/>
      <sheetName val="LOCALIZACION CARRETERAS"/>
      <sheetName val="200.1"/>
      <sheetName val="200.2"/>
      <sheetName val="200P ROCERIA"/>
      <sheetName val="201.1"/>
      <sheetName val="201.2"/>
      <sheetName val="201.2 ciclopeo"/>
      <sheetName val="201.2 reforzado"/>
      <sheetName val="201.3"/>
      <sheetName val="201.3P"/>
      <sheetName val="201.4"/>
      <sheetName val="201.8P"/>
      <sheetName val="201.9"/>
      <sheetName val="201.10"/>
      <sheetName val="201.11"/>
      <sheetName val="201.12"/>
      <sheetName val="201.13"/>
      <sheetName val="201.14"/>
      <sheetName val="210.1"/>
      <sheetName val="210.2"/>
      <sheetName val="210.3"/>
      <sheetName val="211"/>
      <sheetName val="220"/>
      <sheetName val="221.1"/>
      <sheetName val="221.2"/>
      <sheetName val="225P"/>
      <sheetName val="230.1"/>
      <sheetName val="230.2"/>
      <sheetName val="310"/>
      <sheetName val="311"/>
      <sheetName val="311P1"/>
      <sheetName val="311P2"/>
      <sheetName val="311P3"/>
      <sheetName val="320.1"/>
      <sheetName val="320.2"/>
      <sheetName val="330.1"/>
      <sheetName val="330.2"/>
      <sheetName val="340.1"/>
      <sheetName val="340.2"/>
      <sheetName val="340.3"/>
      <sheetName val="341.1"/>
      <sheetName val="341.2"/>
      <sheetName val="341.1P"/>
      <sheetName val="410.1"/>
      <sheetName val="410.2"/>
      <sheetName val="411.1"/>
      <sheetName val="411.2"/>
      <sheetName val="411.3"/>
      <sheetName val="465.1"/>
      <sheetName val="414.1"/>
      <sheetName val="414.2"/>
      <sheetName val="414.3"/>
      <sheetName val="414.4"/>
      <sheetName val="415"/>
      <sheetName val="420"/>
      <sheetName val="421.1"/>
      <sheetName val="421.2"/>
      <sheetName val="421.3"/>
      <sheetName val="421.4"/>
      <sheetName val="430.1"/>
      <sheetName val="430.2"/>
      <sheetName val="431.1"/>
      <sheetName val="431.2"/>
      <sheetName val="432"/>
      <sheetName val="433.1"/>
      <sheetName val="433.2"/>
      <sheetName val="433.3"/>
      <sheetName val="433.4"/>
      <sheetName val="433.5"/>
      <sheetName val="433.6"/>
      <sheetName val="433.7"/>
      <sheetName val="433.8"/>
      <sheetName val="440.2PREP VIA "/>
      <sheetName val="440.1PREP VIA"/>
      <sheetName val="440.3PREP VIA  "/>
      <sheetName val="440.4"/>
      <sheetName val="441.1"/>
      <sheetName val="441.1P COMPRADA"/>
      <sheetName val="441.2"/>
      <sheetName val="441.2P COMPRADA"/>
      <sheetName val="441.3"/>
      <sheetName val="441.3P COMPRADA"/>
      <sheetName val="441.4"/>
      <sheetName val="450.1"/>
      <sheetName val="450.1P "/>
      <sheetName val="450.2"/>
      <sheetName val="450.2P"/>
      <sheetName val="450.3"/>
      <sheetName val="450.3P "/>
      <sheetName val="450.5"/>
      <sheetName val="451.1"/>
      <sheetName val="451.1P"/>
      <sheetName val="451.2"/>
      <sheetName val="451.2P"/>
      <sheetName val="451.3"/>
      <sheetName val="451.3P"/>
      <sheetName val="452.1"/>
      <sheetName val="452.1P "/>
      <sheetName val="452.2"/>
      <sheetName val="452.2P "/>
      <sheetName val="452.3"/>
      <sheetName val="452.3P"/>
      <sheetName val="452.4"/>
      <sheetName val="452.4P"/>
      <sheetName val="453"/>
      <sheetName val="460"/>
      <sheetName val="460P"/>
      <sheetName val="461.1"/>
      <sheetName val="461.2"/>
      <sheetName val="462.1P"/>
      <sheetName val="462.2P"/>
      <sheetName val="462.3P"/>
      <sheetName val="462.4P"/>
      <sheetName val="462.5"/>
      <sheetName val="500"/>
      <sheetName val="500P"/>
      <sheetName val="510"/>
      <sheetName val="510P1"/>
      <sheetName val="510P2"/>
      <sheetName val="510P3"/>
      <sheetName val="510P5"/>
      <sheetName val="600.1"/>
      <sheetName val="600.2"/>
      <sheetName val="600.3"/>
      <sheetName val="600.4"/>
      <sheetName val="600.4 P"/>
      <sheetName val="600.5"/>
      <sheetName val="600.5 P"/>
      <sheetName val="610.1"/>
      <sheetName val="610.2"/>
      <sheetName val="620.1"/>
      <sheetName val="620.2"/>
      <sheetName val="620.3"/>
      <sheetName val="620P"/>
      <sheetName val="621.1"/>
      <sheetName val="621.2"/>
      <sheetName val="621.3"/>
      <sheetName val="621.4"/>
      <sheetName val="621.5"/>
      <sheetName val="621.5P"/>
      <sheetName val="621.6"/>
      <sheetName val="621,7"/>
      <sheetName val="622.1"/>
      <sheetName val="622.2"/>
      <sheetName val="622.3"/>
      <sheetName val="622.4"/>
      <sheetName val="622.5"/>
      <sheetName val="630.1"/>
      <sheetName val="630.2"/>
      <sheetName val="630.3"/>
      <sheetName val="630.4"/>
      <sheetName val="630.5"/>
      <sheetName val="630.6"/>
      <sheetName val="630.7"/>
      <sheetName val="630.P"/>
      <sheetName val="631P BOLSACRETO"/>
      <sheetName val="632"/>
      <sheetName val="632P"/>
      <sheetName val="640.1"/>
      <sheetName val="640.2"/>
      <sheetName val="640.3"/>
      <sheetName val="641"/>
      <sheetName val="641P ANCLAJES"/>
      <sheetName val="642.1"/>
      <sheetName val="642.2"/>
      <sheetName val="642P2 JUNTAS"/>
      <sheetName val="642P1 JUNTAS"/>
      <sheetName val="642P3 JUNTAS"/>
      <sheetName val="650.1"/>
      <sheetName val="650.2"/>
      <sheetName val="650.3"/>
      <sheetName val="650.3 OTRO"/>
      <sheetName val="650.4"/>
      <sheetName val="660.1P"/>
      <sheetName val="660.1"/>
      <sheetName val="660.2"/>
      <sheetName val="660.3"/>
      <sheetName val="661 TIPO 1"/>
      <sheetName val="661 TIPO 2"/>
      <sheetName val="661 OTRO"/>
      <sheetName val="662.1"/>
      <sheetName val="662.2"/>
      <sheetName val="670.1P"/>
      <sheetName val="670.2"/>
      <sheetName val="671"/>
      <sheetName val="672"/>
      <sheetName val="673.1"/>
      <sheetName val="673.2"/>
      <sheetName val="673.3"/>
      <sheetName val="673.4"/>
      <sheetName val="674"/>
      <sheetName val="675.1"/>
      <sheetName val="675.2"/>
      <sheetName val="675.3"/>
      <sheetName val="676"/>
      <sheetName val="680.1"/>
      <sheetName val="680.2"/>
      <sheetName val="680.3"/>
      <sheetName val="680P"/>
      <sheetName val="681"/>
      <sheetName val="680.1P"/>
      <sheetName val="682"/>
      <sheetName val="683P"/>
      <sheetName val="674.1"/>
      <sheetName val="700.1"/>
      <sheetName val="700.2"/>
      <sheetName val="700P BANDAS SONORAS "/>
      <sheetName val="701"/>
      <sheetName val="710.1"/>
      <sheetName val="710.2"/>
      <sheetName val="710.3"/>
      <sheetName val="710.4"/>
      <sheetName val="710.5"/>
      <sheetName val="720"/>
      <sheetName val="730.1"/>
      <sheetName val="730.2"/>
      <sheetName val="730.3"/>
      <sheetName val="740"/>
      <sheetName val="800.1"/>
      <sheetName val="800.2"/>
      <sheetName val="800.3"/>
      <sheetName val="800.4"/>
      <sheetName val="800P"/>
      <sheetName val="810.1"/>
      <sheetName val="810.1P"/>
      <sheetName val="810.2"/>
      <sheetName val="815P"/>
      <sheetName val="900.1"/>
      <sheetName val="900.2"/>
      <sheetName val="900.3"/>
      <sheetName val="610P"/>
      <sheetName val="hexapodos"/>
      <sheetName val="Hoja1 (2)"/>
      <sheetName val="Hoja2 (2)"/>
      <sheetName val="Hoja3 (2)"/>
      <sheetName val="Hoja1"/>
      <sheetName val="Hoja2"/>
      <sheetName val="Hoja3"/>
    </sheetNames>
    <sheetDataSet>
      <sheetData sheetId="0"/>
      <sheetData sheetId="1">
        <row r="7">
          <cell r="A7" t="str">
            <v>Acero A-36 para estructura metalica</v>
          </cell>
        </row>
        <row r="8">
          <cell r="A8" t="str">
            <v>Acero A-37</v>
          </cell>
        </row>
        <row r="9">
          <cell r="A9" t="str">
            <v>Acero A-40</v>
          </cell>
        </row>
        <row r="10">
          <cell r="A10" t="str">
            <v>Acero PDR-60</v>
          </cell>
        </row>
        <row r="11">
          <cell r="A11" t="str">
            <v>Adoquin e=7cm (en obra)</v>
          </cell>
        </row>
        <row r="12">
          <cell r="A12" t="str">
            <v>Adoquin grama 10X20X6 (en obra)</v>
          </cell>
        </row>
        <row r="13">
          <cell r="A13" t="str">
            <v>Adoquin color 10X20X6  (en obra)</v>
          </cell>
        </row>
        <row r="14">
          <cell r="A14" t="str">
            <v>Agregado para concreto hidraulico</v>
          </cell>
        </row>
        <row r="15">
          <cell r="A15" t="str">
            <v>Agregado para tratamiento superf. Doble</v>
          </cell>
        </row>
        <row r="16">
          <cell r="A16" t="str">
            <v>Agregado para tratamiento superf. Simple</v>
          </cell>
        </row>
        <row r="17">
          <cell r="A17" t="str">
            <v>Agregado petreo para mezclas asfálticas</v>
          </cell>
        </row>
        <row r="18">
          <cell r="A18" t="str">
            <v>Agregado petreo para triturar (crudo)</v>
          </cell>
        </row>
        <row r="19">
          <cell r="A19" t="str">
            <v>Agregados seleccionados (tamaño máximo 1") (bandas sonoras reduce velocidad)</v>
          </cell>
        </row>
        <row r="20">
          <cell r="A20" t="str">
            <v>Agregado tipo LA1 (lechadas)</v>
          </cell>
        </row>
        <row r="21">
          <cell r="A21" t="str">
            <v>Agregado tipo LA2 (lechadas)</v>
          </cell>
        </row>
        <row r="22">
          <cell r="A22" t="str">
            <v>Agregado tipo LA3 (lechadas)</v>
          </cell>
        </row>
        <row r="23">
          <cell r="A23" t="str">
            <v>Agregado tipo LA4 (lechadas)</v>
          </cell>
        </row>
        <row r="24">
          <cell r="A24" t="str">
            <v>Agua</v>
          </cell>
        </row>
        <row r="25">
          <cell r="A25" t="str">
            <v>Alambre de pua calibre 12 (340 m)</v>
          </cell>
        </row>
        <row r="26">
          <cell r="A26" t="str">
            <v>Alambre galvanizado No. 12</v>
          </cell>
        </row>
        <row r="27">
          <cell r="A27" t="str">
            <v>Alambre negro para amarre</v>
          </cell>
        </row>
        <row r="28">
          <cell r="A28" t="str">
            <v>Almohadillas de neopreno dureza 60 (35cm*45cm*5cm con 2 laminas de 3mm)</v>
          </cell>
        </row>
        <row r="29">
          <cell r="A29" t="str">
            <v>Amortiguadores</v>
          </cell>
        </row>
        <row r="30">
          <cell r="A30" t="str">
            <v>Aditivo (Retardante plastificante redutor de fraguado) (sikament 320)</v>
          </cell>
        </row>
        <row r="31">
          <cell r="A31" t="str">
            <v>Aditivo (Acelerante plastificante para concretos (plastocrete 169 HE)</v>
          </cell>
        </row>
        <row r="32">
          <cell r="A32" t="str">
            <v>Anfo</v>
          </cell>
        </row>
        <row r="33">
          <cell r="A33" t="str">
            <v>Angulo de 1-1/2" x 1/4" (cerramiento en malla)</v>
          </cell>
        </row>
        <row r="34">
          <cell r="A34" t="str">
            <v>Antisol blanco (presentacion 20 kg)</v>
          </cell>
        </row>
        <row r="35">
          <cell r="A35" t="str">
            <v>Arbol de 1.2 m</v>
          </cell>
        </row>
        <row r="36">
          <cell r="A36" t="str">
            <v>Arbol de 0.6 m</v>
          </cell>
        </row>
        <row r="37">
          <cell r="A37" t="str">
            <v>Arena de sello (fina)</v>
          </cell>
        </row>
        <row r="38">
          <cell r="A38" t="str">
            <v>Arena de soporte (media)</v>
          </cell>
        </row>
        <row r="39">
          <cell r="A39" t="str">
            <v>Arena de trituracion (sellos de arena-afalto)</v>
          </cell>
        </row>
        <row r="40">
          <cell r="A40" t="str">
            <v>Arena lavada</v>
          </cell>
        </row>
        <row r="41">
          <cell r="A41" t="str">
            <v>Asfalto AP 190 (BREA)</v>
          </cell>
        </row>
        <row r="42">
          <cell r="A42" t="str">
            <v>Asfalto liquido RC 250</v>
          </cell>
        </row>
        <row r="43">
          <cell r="A43" t="str">
            <v>Barras de transferencia de carga</v>
          </cell>
        </row>
        <row r="44">
          <cell r="A44" t="str">
            <v>Barras de unión de 1/2"</v>
          </cell>
        </row>
        <row r="45">
          <cell r="A45" t="str">
            <v>Bentonita</v>
          </cell>
        </row>
        <row r="46">
          <cell r="A46" t="str">
            <v>Biomanto</v>
          </cell>
        </row>
        <row r="47">
          <cell r="A47" t="str">
            <v>Bolsacreto de 1m3</v>
          </cell>
        </row>
        <row r="48">
          <cell r="A48" t="str">
            <v>Cal</v>
          </cell>
        </row>
        <row r="49">
          <cell r="A49" t="str">
            <v>Cable de 1/2" (para anclajes)</v>
          </cell>
        </row>
        <row r="50">
          <cell r="A50" t="str">
            <v>Camisa metálica en acero A-37</v>
          </cell>
        </row>
        <row r="51">
          <cell r="A51" t="str">
            <v>Camisas y Formaleta en Concreto</v>
          </cell>
        </row>
        <row r="52">
          <cell r="A52" t="str">
            <v>Captafaro</v>
          </cell>
        </row>
        <row r="53">
          <cell r="A53" t="str">
            <v>Cemento Asfaltico 60-70</v>
          </cell>
        </row>
        <row r="54">
          <cell r="A54" t="str">
            <v>Cemento Asfaltico 80-100</v>
          </cell>
        </row>
        <row r="55">
          <cell r="A55" t="str">
            <v>Cemento asfaltico modificado con polimeros tipo I</v>
          </cell>
        </row>
        <row r="56">
          <cell r="A56" t="str">
            <v>Cemento asfaltico modificado con polimeros tipo II</v>
          </cell>
        </row>
        <row r="57">
          <cell r="A57" t="str">
            <v>Cemento asfaltico modificado con polimeros tipo III</v>
          </cell>
        </row>
        <row r="58">
          <cell r="A58" t="str">
            <v>Cemento asfaltico modificado con polimeros tipo IV</v>
          </cell>
        </row>
        <row r="59">
          <cell r="A59" t="str">
            <v>Cemento gris</v>
          </cell>
        </row>
        <row r="60">
          <cell r="A60" t="str">
            <v>Cespedones</v>
          </cell>
        </row>
        <row r="61">
          <cell r="A61" t="str">
            <v>Cicatrizante (para remoción de especies vegetales)</v>
          </cell>
        </row>
        <row r="62">
          <cell r="A62" t="str">
            <v>Cintilla de poliuretano (sikarod)</v>
          </cell>
        </row>
        <row r="63">
          <cell r="A63" t="str">
            <v>Cinta Sika PVC 0,22</v>
          </cell>
        </row>
        <row r="64">
          <cell r="A64" t="str">
            <v>Concreto clase A</v>
          </cell>
        </row>
        <row r="65">
          <cell r="A65" t="str">
            <v>Concreto clase B</v>
          </cell>
        </row>
        <row r="66">
          <cell r="A66" t="str">
            <v>Concreto clase  C</v>
          </cell>
        </row>
        <row r="67">
          <cell r="A67" t="str">
            <v>Concreto clase D (tremie)</v>
          </cell>
        </row>
        <row r="68">
          <cell r="A68" t="str">
            <v>Concreto hidraulico para pavimento MR-43</v>
          </cell>
        </row>
        <row r="69">
          <cell r="A69" t="str">
            <v>Concreto hidraulico para pavimento MR-43 (FastracK)(acelerado a 24 horas)</v>
          </cell>
        </row>
        <row r="70">
          <cell r="A70" t="str">
            <v>Cordón detonante</v>
          </cell>
        </row>
        <row r="71">
          <cell r="A71" t="str">
            <v>Costal de fibra o fique</v>
          </cell>
        </row>
        <row r="72">
          <cell r="A72" t="str">
            <v>Cuñas para el tensionamiento</v>
          </cell>
        </row>
        <row r="73">
          <cell r="A73" t="str">
            <v>Derechos de explotación y o disposición de materiales</v>
          </cell>
        </row>
        <row r="74">
          <cell r="A74" t="str">
            <v xml:space="preserve">Disposición de material de derrumbe </v>
          </cell>
        </row>
        <row r="75">
          <cell r="A75" t="str">
            <v>Disolvente para pintura (especificar el tipo de disolvente que está utilizando) thiner</v>
          </cell>
        </row>
        <row r="76">
          <cell r="A76" t="str">
            <v>Disolvente para pintura (especificar el tipo de disolvente que está utilizando) varsol</v>
          </cell>
        </row>
        <row r="77">
          <cell r="A77" t="str">
            <v>Ductos para tensionimiento</v>
          </cell>
        </row>
        <row r="78">
          <cell r="A78" t="str">
            <v>Emulsión CRM</v>
          </cell>
        </row>
        <row r="79">
          <cell r="A79" t="str">
            <v>Emulsión modificada con polimeros CRMm</v>
          </cell>
        </row>
        <row r="80">
          <cell r="A80" t="str">
            <v>Emulsión CRL-0</v>
          </cell>
        </row>
        <row r="81">
          <cell r="A81" t="str">
            <v>Emulsión CRL-1</v>
          </cell>
        </row>
        <row r="82">
          <cell r="A82" t="str">
            <v>Emulsión CRL-1h</v>
          </cell>
        </row>
        <row r="83">
          <cell r="A83" t="str">
            <v>Emulsión CRL-1hm</v>
          </cell>
        </row>
        <row r="84">
          <cell r="A84" t="str">
            <v>Emulsión CRR-1</v>
          </cell>
        </row>
        <row r="85">
          <cell r="A85" t="str">
            <v>Emulsión CRR-2</v>
          </cell>
        </row>
        <row r="86">
          <cell r="A86" t="str">
            <v>Emulsión CRR-1m</v>
          </cell>
        </row>
        <row r="87">
          <cell r="A87" t="str">
            <v>Emulsión CRR-2m</v>
          </cell>
        </row>
        <row r="88">
          <cell r="A88" t="str">
            <v>Esferas reflectivas</v>
          </cell>
        </row>
        <row r="89">
          <cell r="A89" t="str">
            <v>Estacas, Pintura, Tachuelas, Hilo (localización de estructuras y carreteras)</v>
          </cell>
        </row>
        <row r="90">
          <cell r="A90" t="str">
            <v>Explosivos  75% (INDUGEL)</v>
          </cell>
        </row>
        <row r="91">
          <cell r="A91" t="str">
            <v>Formaleta (gaviones, juntas de bordillos, juntas de cunetas, muros, concretos clase D,E, F y G)</v>
          </cell>
        </row>
        <row r="92">
          <cell r="A92" t="str">
            <v>Formaleta concreto clase A,B y C</v>
          </cell>
        </row>
        <row r="93">
          <cell r="A93" t="str">
            <v>Formaleta para baranda de concreto</v>
          </cell>
        </row>
        <row r="94">
          <cell r="A94" t="str">
            <v>Formaleta para muros</v>
          </cell>
        </row>
        <row r="95">
          <cell r="A95" t="str">
            <v>Formaleta, platina y accesorios (escamas en concreto)</v>
          </cell>
        </row>
        <row r="96">
          <cell r="A96" t="str">
            <v>Fulminantes</v>
          </cell>
        </row>
        <row r="97">
          <cell r="A97" t="str">
            <v>Fundente</v>
          </cell>
        </row>
        <row r="98">
          <cell r="A98" t="str">
            <v>Gas propano</v>
          </cell>
        </row>
        <row r="99">
          <cell r="A99" t="str">
            <v>Geoterxtil T-2400 o similar (provedores Lafayet, Tensar, Omnes u otros)</v>
          </cell>
        </row>
        <row r="100">
          <cell r="A100" t="str">
            <v>Geotextil NT-2500 o similar (provedores, Tensar, Omnes u otros)</v>
          </cell>
        </row>
        <row r="101">
          <cell r="A101" t="str">
            <v>Geotextil NT REPAV 450 o similar (provedores Lafayet, Tensar, Omnes u otros)</v>
          </cell>
        </row>
        <row r="102">
          <cell r="A102" t="str">
            <v>Geotextil T-2100 o similar (provedores Lafayet, Tensar, Omnes u otros)</v>
          </cell>
        </row>
        <row r="103">
          <cell r="A103" t="str">
            <v>Grapas</v>
          </cell>
        </row>
        <row r="104">
          <cell r="A104" t="str">
            <v>Lechada para ductos (tensionamiento)</v>
          </cell>
        </row>
        <row r="105">
          <cell r="A105" t="str">
            <v>Limpiador 1/4 de galón (anclajes)</v>
          </cell>
        </row>
        <row r="106">
          <cell r="A106" t="str">
            <v>Listón en guadua para empradizar</v>
          </cell>
        </row>
        <row r="107">
          <cell r="A107" t="str">
            <v>Manguera de polietileno de 3"</v>
          </cell>
        </row>
        <row r="108">
          <cell r="A108" t="str">
            <v>Malla para gaviones (2M3)</v>
          </cell>
        </row>
        <row r="109">
          <cell r="A109" t="str">
            <v>Malla eslabonada, calibre 10, 6 ojos</v>
          </cell>
        </row>
        <row r="110">
          <cell r="A110" t="str">
            <v>Material de afirmado</v>
          </cell>
        </row>
        <row r="111">
          <cell r="A111" t="str">
            <v>Material de afirmado de la zona</v>
          </cell>
        </row>
        <row r="112">
          <cell r="A112" t="str">
            <v>Material de base</v>
          </cell>
        </row>
        <row r="113">
          <cell r="A113" t="str">
            <v>Material de la zona (para estabilizar bases)</v>
          </cell>
        </row>
        <row r="114">
          <cell r="A114" t="str">
            <v>Material de base (gradación 1)</v>
          </cell>
        </row>
        <row r="115">
          <cell r="A115" t="str">
            <v>Material de base (gradación 2)</v>
          </cell>
        </row>
        <row r="116">
          <cell r="A116" t="str">
            <v>Material de base (gradación 3)</v>
          </cell>
        </row>
        <row r="117">
          <cell r="A117" t="str">
            <v>Material para pedraplén</v>
          </cell>
        </row>
        <row r="118">
          <cell r="A118" t="str">
            <v>Material de Sub- Base para bacheo</v>
          </cell>
        </row>
        <row r="119">
          <cell r="A119" t="str">
            <v>Material de Sub- Base CBR=20%</v>
          </cell>
        </row>
        <row r="120">
          <cell r="A120" t="str">
            <v>Material de Sub- Base CBR=30%</v>
          </cell>
        </row>
        <row r="121">
          <cell r="A121" t="str">
            <v>Material de Sub- Base CBR=40%</v>
          </cell>
        </row>
        <row r="122">
          <cell r="A122" t="str">
            <v>Material seleccionado del Relleno</v>
          </cell>
        </row>
        <row r="123">
          <cell r="A123" t="str">
            <v>Material drenante (3")</v>
          </cell>
        </row>
        <row r="124">
          <cell r="A124" t="str">
            <v>Material filtrante (6")</v>
          </cell>
        </row>
        <row r="125">
          <cell r="A125" t="str">
            <v>Mecha Lenta</v>
          </cell>
        </row>
        <row r="126">
          <cell r="A126" t="str">
            <v>Mezcla abierta en caliente MAC-1</v>
          </cell>
        </row>
        <row r="127">
          <cell r="A127" t="str">
            <v>Mezcla abierta en caliente MAC-2</v>
          </cell>
        </row>
        <row r="128">
          <cell r="A128" t="str">
            <v>Mezcla abierta en caliente MAC-3</v>
          </cell>
        </row>
        <row r="129">
          <cell r="A129" t="str">
            <v>mezcla abierta en frio MAF-1</v>
          </cell>
        </row>
        <row r="130">
          <cell r="A130" t="str">
            <v>mezcla abierta en frio MAF-2</v>
          </cell>
        </row>
        <row r="131">
          <cell r="A131" t="str">
            <v>mezcla abierta en frio MAF-3</v>
          </cell>
        </row>
        <row r="132">
          <cell r="A132" t="str">
            <v>Mezcla densa en caliente MDC-0</v>
          </cell>
        </row>
        <row r="133">
          <cell r="A133" t="str">
            <v>Mezcla densa en caliente MDC-1</v>
          </cell>
        </row>
        <row r="134">
          <cell r="A134" t="str">
            <v>Mezcla densa en caliente MDC-2</v>
          </cell>
        </row>
        <row r="135">
          <cell r="A135" t="str">
            <v>Mezcla densa en caliente MDC-3</v>
          </cell>
        </row>
        <row r="136">
          <cell r="A136" t="str">
            <v>Mezcla densa en frio MDF-1</v>
          </cell>
        </row>
        <row r="137">
          <cell r="A137" t="str">
            <v>Mezcla densa en frio MDF-2</v>
          </cell>
        </row>
        <row r="138">
          <cell r="A138" t="str">
            <v>Mezcla densa en frio MDF-3</v>
          </cell>
        </row>
        <row r="139">
          <cell r="A139" t="str">
            <v>Mezcla discontinua en caliente M-1</v>
          </cell>
        </row>
        <row r="140">
          <cell r="A140" t="str">
            <v>Mezcla discontinua en caliente M-2</v>
          </cell>
        </row>
        <row r="141">
          <cell r="A141" t="str">
            <v>Mezcla discontinua en caliente F-1</v>
          </cell>
        </row>
        <row r="142">
          <cell r="A142" t="str">
            <v>Mezcla discontinua en caliente F-2</v>
          </cell>
        </row>
        <row r="143">
          <cell r="A143" t="str">
            <v>Nutrientes (para remoción de especies vegetales) (dap, triple 15 o similar) (item 201.9)</v>
          </cell>
        </row>
        <row r="144">
          <cell r="A144" t="str">
            <v>Obra falsa concreto clase A, B Y C (puntal de 3m metálico)</v>
          </cell>
        </row>
        <row r="145">
          <cell r="A145" t="str">
            <v>Oxigeno industrial</v>
          </cell>
        </row>
        <row r="146">
          <cell r="A146" t="str">
            <v>Paral en madera rolliza de 3" (tablestacados)</v>
          </cell>
        </row>
        <row r="147">
          <cell r="A147" t="str">
            <v>Paral en madera rolliza de 6" y 5m de longitud (tablestacados)</v>
          </cell>
        </row>
        <row r="148">
          <cell r="A148" t="str">
            <v>Paral en madera rolliza de 5" y 4,5m de longitud (tablestacados)</v>
          </cell>
        </row>
        <row r="149">
          <cell r="A149" t="str">
            <v>Paral en madera rolliza de 6" y 8m de longitud (tablestacados)</v>
          </cell>
        </row>
        <row r="150">
          <cell r="A150" t="str">
            <v>Pegante epóxico</v>
          </cell>
        </row>
        <row r="151">
          <cell r="A151" t="str">
            <v>Piedra para concreto ciclópeo (rajón o canto rodado)</v>
          </cell>
        </row>
        <row r="152">
          <cell r="A152" t="str">
            <v>Piedra para gavión</v>
          </cell>
        </row>
        <row r="153">
          <cell r="A153" t="str">
            <v>Pintura acrilica pura para tráfico</v>
          </cell>
        </row>
        <row r="154">
          <cell r="A154" t="str">
            <v>Pintura anticorrosiva</v>
          </cell>
        </row>
        <row r="155">
          <cell r="A155" t="str">
            <v xml:space="preserve">Pintura acrilica, esmalte o similar </v>
          </cell>
        </row>
        <row r="156">
          <cell r="A156" t="str">
            <v>Pilote en madera barbosco de 15*15</v>
          </cell>
        </row>
        <row r="157">
          <cell r="A157" t="str">
            <v>Platina de 1" x 1/4" (cerramiento en malla)</v>
          </cell>
        </row>
        <row r="158">
          <cell r="A158" t="str">
            <v xml:space="preserve">Poste de madera para cercas </v>
          </cell>
        </row>
        <row r="159">
          <cell r="A159" t="str">
            <v>Poste kilometraje</v>
          </cell>
        </row>
        <row r="160">
          <cell r="A160" t="str">
            <v>Poste en angulo de 2*2*1/4 de 3,5m para señal</v>
          </cell>
        </row>
        <row r="161">
          <cell r="A161" t="str">
            <v>Postes de concreto para cercas</v>
          </cell>
        </row>
        <row r="162">
          <cell r="A162" t="str">
            <v>Postes para defensa metálica (1,80m)</v>
          </cell>
        </row>
        <row r="163">
          <cell r="A163" t="str">
            <v>Quimico estabilizante (PROBASE)</v>
          </cell>
        </row>
        <row r="164">
          <cell r="A164" t="str">
            <v xml:space="preserve">Resina termoplastica </v>
          </cell>
        </row>
        <row r="165">
          <cell r="A165" t="str">
            <v>Salida en PVC D=2"</v>
          </cell>
        </row>
        <row r="166">
          <cell r="A166" t="str">
            <v>Sección final de defensa metálica</v>
          </cell>
        </row>
        <row r="167">
          <cell r="A167" t="str">
            <v>Sello de silicona o sellador autonivelante</v>
          </cell>
        </row>
        <row r="168">
          <cell r="A168" t="str">
            <v>Semillas para empradizar</v>
          </cell>
        </row>
        <row r="169">
          <cell r="A169" t="str">
            <v xml:space="preserve">Señal (grupo 2). Tablero en lámina galvanizado de 1,2m*0,4m, calibre 16, reflectivo tipo 1. </v>
          </cell>
        </row>
        <row r="170">
          <cell r="A170" t="str">
            <v>Señal (grupo 1). Tablero en lámina galvanizada de 75cm*75cm, calibre 16, reflectivo tipo 1</v>
          </cell>
        </row>
        <row r="171">
          <cell r="A171" t="str">
            <v xml:space="preserve">Señal (grupo 5). Tablero en lámina galvanizado de 0,90m*1,13m, calibre 16, reflectivo tipo 1. </v>
          </cell>
        </row>
        <row r="172">
          <cell r="A172" t="str">
            <v>Señal (grupo 4). Tablero en lámina galvanizado de 60cm*75cm, calibre 16, reflectivo tipo 1. (delineador de curva horizontal)</v>
          </cell>
        </row>
        <row r="173">
          <cell r="A173" t="str">
            <v xml:space="preserve">Señal (grupo 3 ferrocarril) (SP-54). Tablero en lámina galvanizado de 2,4m*0,3m, calibre 16, reflectivo tipo 1. </v>
          </cell>
        </row>
        <row r="174">
          <cell r="A174" t="str">
            <v>Soldadura 6013 de 1/8</v>
          </cell>
        </row>
        <row r="175">
          <cell r="A175" t="str">
            <v>Soldadura en PVC 1/8 de galón (anclajes)</v>
          </cell>
        </row>
        <row r="176">
          <cell r="A176" t="str">
            <v>Soldadura 7018</v>
          </cell>
        </row>
        <row r="177">
          <cell r="A177" t="str">
            <v>Soldadura L-70</v>
          </cell>
        </row>
        <row r="178">
          <cell r="A178" t="str">
            <v>Superplastificante Sikament</v>
          </cell>
        </row>
        <row r="179">
          <cell r="A179" t="str">
            <v>Tablestaca en madera aserrada (0,25*0,05*3)</v>
          </cell>
        </row>
        <row r="180">
          <cell r="A180" t="str">
            <v>Tablestaca en madera aserrada (0,3*0,03*3)</v>
          </cell>
        </row>
        <row r="181">
          <cell r="A181" t="str">
            <v>Tablestaca metálica (riel de 70 lb/yarda)</v>
          </cell>
        </row>
        <row r="182">
          <cell r="A182" t="str">
            <v>Tacha reflectiva</v>
          </cell>
        </row>
        <row r="183">
          <cell r="A183" t="str">
            <v>Tapón en PVC RD21 de 1" (para anclaje)</v>
          </cell>
        </row>
        <row r="184">
          <cell r="A184" t="str">
            <v xml:space="preserve">Tierra abonada </v>
          </cell>
        </row>
        <row r="185">
          <cell r="A185" t="str">
            <v>Tornillos para defensa metálica</v>
          </cell>
        </row>
        <row r="186">
          <cell r="A186" t="str">
            <v>Torón de tensionmiento 1/2" o 5/8"</v>
          </cell>
        </row>
        <row r="187">
          <cell r="A187" t="str">
            <v>Tramo recto para defensas métalicas (3,81m)</v>
          </cell>
        </row>
        <row r="188">
          <cell r="A188" t="str">
            <v>Trompetas de 12 torones (tensionamiento)</v>
          </cell>
        </row>
        <row r="189">
          <cell r="A189" t="str">
            <v>Tubería D=4" tipo pesado, E=2mm (baranda metálica)</v>
          </cell>
        </row>
        <row r="190">
          <cell r="A190" t="str">
            <v>Tubería en H de D=1/4", H=1.40m, A=0.20m (baranda metálica)</v>
          </cell>
        </row>
        <row r="191">
          <cell r="A191" t="str">
            <v>Tuberia Perforada en PVC de 2"</v>
          </cell>
        </row>
        <row r="192">
          <cell r="A192" t="str">
            <v>Tuberia PVC RD21 de 1" (para anclajes)</v>
          </cell>
        </row>
        <row r="193">
          <cell r="A193" t="str">
            <v>Tuberia PVC de 1" (para escamas en concreto)</v>
          </cell>
        </row>
        <row r="194">
          <cell r="A194" t="str">
            <v>Tuberia de 10" PAA vaciado tremi de 4 mts</v>
          </cell>
        </row>
        <row r="195">
          <cell r="A195" t="str">
            <v>Tubo concreto reforzado 900mm (tipo 1)</v>
          </cell>
        </row>
        <row r="196">
          <cell r="A196" t="str">
            <v>Tubo concreto reforzado 900mm (tipo 2)</v>
          </cell>
        </row>
        <row r="197">
          <cell r="A197" t="str">
            <v>Tubo concreto simple 450 mm</v>
          </cell>
        </row>
        <row r="198">
          <cell r="A198" t="str">
            <v>Tubo concreto simple 600 mm</v>
          </cell>
        </row>
        <row r="199">
          <cell r="A199" t="str">
            <v>Tubo concreto simple 750 mm</v>
          </cell>
        </row>
        <row r="200">
          <cell r="A200" t="str">
            <v>Tubo corrugado de acero galvanizado MP-68</v>
          </cell>
        </row>
        <row r="201">
          <cell r="A201" t="str">
            <v>Tubo para cerramiento, calibre 16 de 2,7m (cerramientos en malla)</v>
          </cell>
        </row>
        <row r="202">
          <cell r="A202" t="str">
            <v>Unión en PVC RD21 de 1" (para anclajes)</v>
          </cell>
        </row>
        <row r="203">
          <cell r="A203" t="str">
            <v>Unión en PVC D=2"</v>
          </cell>
        </row>
        <row r="204">
          <cell r="A204" t="str">
            <v>ADOQUIN DE ARCILLA</v>
          </cell>
        </row>
        <row r="205">
          <cell r="A205" t="str">
            <v>tubo concreto simple de 200mm</v>
          </cell>
        </row>
        <row r="206">
          <cell r="A206" t="str">
            <v>Seccion de Tope</v>
          </cell>
        </row>
        <row r="207">
          <cell r="A207" t="str">
            <v>Sikadur 32 primer</v>
          </cell>
        </row>
        <row r="208">
          <cell r="A208" t="str">
            <v>junta elastomerica m100</v>
          </cell>
        </row>
        <row r="209">
          <cell r="A209" t="str">
            <v>oxigeno y acetileno</v>
          </cell>
        </row>
        <row r="210">
          <cell r="A210" t="str">
            <v>disco de diamante</v>
          </cell>
        </row>
        <row r="211">
          <cell r="A211" t="str">
            <v>brocas tugsteno</v>
          </cell>
        </row>
        <row r="212">
          <cell r="A212" t="str">
            <v>perno d=18mm, l=200mm, tuerca y arandela en acero de alta resistencia</v>
          </cell>
        </row>
        <row r="213">
          <cell r="A213" t="str">
            <v>mortero alta resistencia (incluye fibra de nylon)</v>
          </cell>
        </row>
        <row r="214">
          <cell r="A214" t="str">
            <v>epoxico re-500 hil ti</v>
          </cell>
        </row>
        <row r="216">
          <cell r="A216" t="str">
            <v>pintura acrilica base agua</v>
          </cell>
        </row>
        <row r="217">
          <cell r="A217" t="str">
            <v>Estoperol</v>
          </cell>
        </row>
        <row r="218">
          <cell r="A218" t="str">
            <v>malla para colchogaviones</v>
          </cell>
        </row>
        <row r="219">
          <cell r="A219" t="str">
            <v>geotextil separar suelos</v>
          </cell>
        </row>
      </sheetData>
      <sheetData sheetId="2">
        <row r="7">
          <cell r="A7" t="str">
            <v>Aspersor manual</v>
          </cell>
        </row>
        <row r="8">
          <cell r="A8" t="str">
            <v>Barredora mecánica de cepillo</v>
          </cell>
        </row>
        <row r="9">
          <cell r="A9" t="str">
            <v>Bomba de inyección de lechada</v>
          </cell>
        </row>
        <row r="10">
          <cell r="A10" t="str">
            <v>Bomba para gato de tensionamiento</v>
          </cell>
        </row>
        <row r="11">
          <cell r="A11" t="str">
            <v>Bomba de concreto</v>
          </cell>
        </row>
        <row r="12">
          <cell r="A12" t="str">
            <v>Buldozer D4</v>
          </cell>
        </row>
        <row r="13">
          <cell r="A13" t="str">
            <v>Buldozer D6</v>
          </cell>
        </row>
        <row r="14">
          <cell r="A14" t="str">
            <v>Buldozer D8 (incluido Ripper)</v>
          </cell>
        </row>
        <row r="15">
          <cell r="A15" t="str">
            <v>Calentador a gas</v>
          </cell>
        </row>
        <row r="16">
          <cell r="A16" t="str">
            <v>Camion 350</v>
          </cell>
        </row>
        <row r="17">
          <cell r="A17" t="str">
            <v>Camioneta D-300</v>
          </cell>
        </row>
        <row r="18">
          <cell r="A18" t="str">
            <v>Camión de Slurry</v>
          </cell>
        </row>
        <row r="19">
          <cell r="A19" t="str">
            <v>Cargador 920 o equivalente</v>
          </cell>
        </row>
        <row r="20">
          <cell r="A20" t="str">
            <v>Cargador 930 o equivalente</v>
          </cell>
        </row>
        <row r="21">
          <cell r="A21" t="str">
            <v>Carrotanque de agua (10000 galones)</v>
          </cell>
        </row>
        <row r="22">
          <cell r="A22" t="str">
            <v>Carrotanque Irrigador de asfalto</v>
          </cell>
        </row>
        <row r="23">
          <cell r="A23" t="str">
            <v>Cizalla</v>
          </cell>
        </row>
        <row r="24">
          <cell r="A24" t="str">
            <v>Compactador Benitin</v>
          </cell>
        </row>
        <row r="25">
          <cell r="A25" t="str">
            <v>Compactador manual (RANA)</v>
          </cell>
        </row>
        <row r="26">
          <cell r="A26" t="str">
            <v>Compactador manual (SALTARIN)</v>
          </cell>
        </row>
        <row r="27">
          <cell r="A27" t="str">
            <v>Compactador manual de rodillo</v>
          </cell>
        </row>
        <row r="28">
          <cell r="A28" t="str">
            <v>Compactador vibratorio tipo DD-20</v>
          </cell>
        </row>
        <row r="29">
          <cell r="A29" t="str">
            <v>Compactador manual vibratorio (CANGURO) (Apisonadores)</v>
          </cell>
        </row>
        <row r="30">
          <cell r="A30" t="str">
            <v>Compactador neumatico</v>
          </cell>
        </row>
        <row r="31">
          <cell r="A31" t="str">
            <v>Compresor 125 pies 3 con martillo</v>
          </cell>
        </row>
        <row r="32">
          <cell r="A32" t="str">
            <v>Compresor 250 pies 3 con martillo</v>
          </cell>
        </row>
        <row r="33">
          <cell r="A33" t="str">
            <v>Compresor (barrido y soplado)</v>
          </cell>
        </row>
        <row r="34">
          <cell r="A34" t="str">
            <v>Compresor para penetrar roca</v>
          </cell>
        </row>
        <row r="35">
          <cell r="A35" t="str">
            <v>Cortadora de pavimento</v>
          </cell>
        </row>
        <row r="36">
          <cell r="A36" t="str">
            <v>Diferencial de 2 ton.</v>
          </cell>
        </row>
        <row r="37">
          <cell r="A37" t="str">
            <v>Diferencial de 3 ton</v>
          </cell>
        </row>
        <row r="38">
          <cell r="A38" t="str">
            <v>Equipo de control (bandas sonoras reduce velocidad) (Termohigometros, Termómetros, Galgas, etc)</v>
          </cell>
        </row>
        <row r="39">
          <cell r="A39" t="str">
            <v>Equipo de oxicorte</v>
          </cell>
        </row>
        <row r="40">
          <cell r="A40" t="str">
            <v>Equipo de perforación (TRACKDRILL)</v>
          </cell>
        </row>
        <row r="41">
          <cell r="A41" t="str">
            <v>Equipo de pintura (Compresor)</v>
          </cell>
        </row>
        <row r="42">
          <cell r="A42" t="str">
            <v>Equipo de soldadura 250 AMP</v>
          </cell>
        </row>
        <row r="43">
          <cell r="A43" t="str">
            <v>euipo de soldadura 400</v>
          </cell>
        </row>
        <row r="44">
          <cell r="A44" t="str">
            <v>euipo de soldadura 600</v>
          </cell>
        </row>
        <row r="45">
          <cell r="A45" t="str">
            <v>Equipo de topografía</v>
          </cell>
        </row>
        <row r="46">
          <cell r="A46" t="str">
            <v>Equipo manual aplicador (bandas sonoras reduce velocidad)</v>
          </cell>
        </row>
        <row r="47">
          <cell r="A47" t="str">
            <v>Esparcidor de gravilla (INCLUYE VOLQUETA)</v>
          </cell>
        </row>
        <row r="48">
          <cell r="A48" t="str">
            <v>Estación</v>
          </cell>
        </row>
        <row r="49">
          <cell r="A49" t="str">
            <v>Formaleta metálica (concreto hidraulico)</v>
          </cell>
        </row>
        <row r="50">
          <cell r="A50" t="str">
            <v>Formaleta metálica (tuberia de concreto reforzado)</v>
          </cell>
        </row>
        <row r="51">
          <cell r="A51" t="str">
            <v>Formaleta para camisa de pilote</v>
          </cell>
        </row>
        <row r="52">
          <cell r="A52" t="str">
            <v>Fresadora de pavimento</v>
          </cell>
        </row>
        <row r="53">
          <cell r="A53" t="str">
            <v>Fresadora y recicladora de pavimento</v>
          </cell>
        </row>
        <row r="54">
          <cell r="A54" t="str">
            <v>Gato para tensionamiento</v>
          </cell>
        </row>
        <row r="55">
          <cell r="A55" t="str">
            <v>Grua 10 ton</v>
          </cell>
        </row>
        <row r="56">
          <cell r="A56" t="str">
            <v>Grua (capacidad 15 ton)</v>
          </cell>
        </row>
        <row r="57">
          <cell r="A57" t="str">
            <v>Grua con torre</v>
          </cell>
        </row>
        <row r="58">
          <cell r="A58" t="str">
            <v>Grua telescópica</v>
          </cell>
        </row>
        <row r="59">
          <cell r="A59" t="str">
            <v>Guadañadora</v>
          </cell>
        </row>
        <row r="60">
          <cell r="A60" t="str">
            <v>Maquina térmica pegatachas</v>
          </cell>
        </row>
        <row r="61">
          <cell r="A61" t="str">
            <v>Mezcladora de concreto (1bulto)</v>
          </cell>
        </row>
        <row r="62">
          <cell r="A62" t="str">
            <v>Montacargas</v>
          </cell>
        </row>
        <row r="63">
          <cell r="A63" t="str">
            <v>Motobomba 3 PULGADAS</v>
          </cell>
        </row>
        <row r="64">
          <cell r="A64" t="str">
            <v>Motobomba 4 PULGADAS</v>
          </cell>
        </row>
        <row r="65">
          <cell r="A65" t="str">
            <v>Motobomba 6" DIAMETRO DE BOMBEO DE 2M³/SEG.</v>
          </cell>
        </row>
        <row r="66">
          <cell r="A66" t="str">
            <v>Motobomba de concreto</v>
          </cell>
        </row>
        <row r="67">
          <cell r="A67" t="str">
            <v>Motoniveladora</v>
          </cell>
        </row>
        <row r="68">
          <cell r="A68" t="str">
            <v>Motosierra</v>
          </cell>
        </row>
        <row r="69">
          <cell r="A69" t="str">
            <v>Pala auxiliar de piloteadora</v>
          </cell>
        </row>
        <row r="70">
          <cell r="A70" t="str">
            <v>Pala grua con martillos</v>
          </cell>
        </row>
        <row r="71">
          <cell r="A71" t="str">
            <v>Piloteadora</v>
          </cell>
        </row>
        <row r="72">
          <cell r="A72" t="str">
            <v>Planta de asfalto en caliente</v>
          </cell>
        </row>
        <row r="73">
          <cell r="A73" t="str">
            <v>Planta de asfalto en frio</v>
          </cell>
        </row>
        <row r="74">
          <cell r="A74" t="str">
            <v xml:space="preserve">Planta eléctrica </v>
          </cell>
        </row>
        <row r="75">
          <cell r="A75" t="str">
            <v>Planta trituradora</v>
          </cell>
        </row>
        <row r="76">
          <cell r="A76" t="str">
            <v>Pluma capacidad 100 kg</v>
          </cell>
        </row>
        <row r="77">
          <cell r="A77" t="str">
            <v>Pulidora (8500 REV)</v>
          </cell>
        </row>
        <row r="78">
          <cell r="A78" t="str">
            <v>Pulvimixer</v>
          </cell>
        </row>
        <row r="79">
          <cell r="A79" t="str">
            <v>Regla vibratoria L=3m</v>
          </cell>
        </row>
        <row r="80">
          <cell r="A80" t="str">
            <v>Recicladora</v>
          </cell>
        </row>
        <row r="81">
          <cell r="A81" t="str">
            <v>Retrocargador</v>
          </cell>
        </row>
        <row r="82">
          <cell r="A82" t="str">
            <v>Retroexcavadora CAT 320</v>
          </cell>
        </row>
        <row r="83">
          <cell r="A83" t="str">
            <v xml:space="preserve">Retrocargador CAT 510 </v>
          </cell>
        </row>
        <row r="84">
          <cell r="A84" t="str">
            <v>Retroexcavadora A25C</v>
          </cell>
        </row>
        <row r="85">
          <cell r="A85" t="str">
            <v>Retroexcavadora E-200 sobre orugas</v>
          </cell>
        </row>
        <row r="86">
          <cell r="A86" t="str">
            <v>Retroexcavadora E-200 sobre orugas trabajo en rio</v>
          </cell>
        </row>
        <row r="87">
          <cell r="A87" t="str">
            <v>Retroexcavadora E-200 con martillo neumatico</v>
          </cell>
        </row>
        <row r="88">
          <cell r="A88" t="str">
            <v>Retroexcavadora 428 doble trasmición</v>
          </cell>
        </row>
        <row r="89">
          <cell r="A89" t="str">
            <v>Retroexcavadora sobre llantas JD 410</v>
          </cell>
        </row>
        <row r="90">
          <cell r="A90" t="str">
            <v>Taco metálico o puntal (escamas en concreto)</v>
          </cell>
        </row>
        <row r="91">
          <cell r="A91" t="str">
            <v>Tarifa de transporte</v>
          </cell>
        </row>
        <row r="92">
          <cell r="A92" t="str">
            <v>Tarifa de transporte para  mezclas</v>
          </cell>
        </row>
        <row r="93">
          <cell r="A93" t="str">
            <v xml:space="preserve">Tarifa de transporte de mezclas para bacheo </v>
          </cell>
        </row>
        <row r="94">
          <cell r="A94" t="str">
            <v>Tarifa de transporte de estructuras metálicas en obra</v>
          </cell>
        </row>
        <row r="95">
          <cell r="A95" t="str">
            <v xml:space="preserve">Tarifa de transporte de estructuras metálicas </v>
          </cell>
        </row>
        <row r="96">
          <cell r="A96" t="str">
            <v>Terminadora de asfalto (Finisher)</v>
          </cell>
        </row>
        <row r="97">
          <cell r="A97" t="str">
            <v>Vehiculo delineador</v>
          </cell>
        </row>
        <row r="98">
          <cell r="A98" t="str">
            <v>Vibrador de concreto</v>
          </cell>
        </row>
        <row r="99">
          <cell r="A99" t="str">
            <v>Vibrocompatador Dynapac (10 ton)</v>
          </cell>
        </row>
        <row r="100">
          <cell r="A100" t="str">
            <v>Vibrocompatador Dynapac C15</v>
          </cell>
        </row>
        <row r="101">
          <cell r="A101" t="str">
            <v>Volqueta 6 m3</v>
          </cell>
        </row>
        <row r="102">
          <cell r="A102" t="str">
            <v>Equipo de sandblasting</v>
          </cell>
        </row>
        <row r="103">
          <cell r="A103" t="str">
            <v>Taladro</v>
          </cell>
        </row>
        <row r="104">
          <cell r="A104" t="str">
            <v>dispensador neumatico hit-p500</v>
          </cell>
        </row>
        <row r="106">
          <cell r="A106" t="str">
            <v>Camisa</v>
          </cell>
        </row>
      </sheetData>
      <sheetData sheetId="3">
        <row r="6">
          <cell r="A6" t="str">
            <v>ADMINISTRACION</v>
          </cell>
        </row>
        <row r="7">
          <cell r="A7" t="str">
            <v>IMPREVISTOS</v>
          </cell>
        </row>
        <row r="8">
          <cell r="A8" t="str">
            <v>UTILIDAD</v>
          </cell>
        </row>
        <row r="9">
          <cell r="A9" t="str">
            <v>PRESTACIONES</v>
          </cell>
        </row>
        <row r="10">
          <cell r="A10" t="str">
            <v>DISTANCIA ACARREO 1</v>
          </cell>
        </row>
        <row r="11">
          <cell r="A11" t="str">
            <v>DISTANCIA SUMINISTRO (MATERIAL DE LA ZONA)</v>
          </cell>
        </row>
        <row r="12">
          <cell r="A12" t="str">
            <v>DISTANCIA SUMINISTRO</v>
          </cell>
        </row>
        <row r="13">
          <cell r="A13" t="str">
            <v>DISTANCIA SUMINISTRO BASES SUB BASES AFIRMADOS</v>
          </cell>
        </row>
        <row r="14">
          <cell r="A14" t="str">
            <v>DISTANCIA DE SUMINISTRO CONCRETOS</v>
          </cell>
        </row>
        <row r="15">
          <cell r="A15" t="str">
            <v>DISTANCIA DE SUMINISTRO MEZCLAS ASFALTICAS</v>
          </cell>
        </row>
        <row r="16">
          <cell r="A16" t="str">
            <v>DISTANCIA TRANSPORTE ESTRUCTURA METALICA</v>
          </cell>
        </row>
        <row r="17">
          <cell r="A17" t="str">
            <v>CADENERO</v>
          </cell>
        </row>
        <row r="18">
          <cell r="A18" t="str">
            <v>INSPECTOR DE FABRICACION Y MONTAJE</v>
          </cell>
        </row>
        <row r="19">
          <cell r="A19" t="str">
            <v>OBRERO</v>
          </cell>
        </row>
        <row r="20">
          <cell r="A20" t="str">
            <v>OFICIAL</v>
          </cell>
        </row>
        <row r="21">
          <cell r="A21" t="str">
            <v>OFICIAL EXPERTO EN DESMONTAJE</v>
          </cell>
        </row>
        <row r="22">
          <cell r="A22" t="str">
            <v>PALETEROS</v>
          </cell>
        </row>
        <row r="23">
          <cell r="A23" t="str">
            <v>RASTRILLEROS</v>
          </cell>
        </row>
        <row r="24">
          <cell r="A24" t="str">
            <v>SOLDADOR</v>
          </cell>
        </row>
        <row r="25">
          <cell r="A25" t="str">
            <v>TOPOGRAFO</v>
          </cell>
        </row>
        <row r="26">
          <cell r="A26" t="str">
            <v>PINTOR</v>
          </cell>
        </row>
        <row r="28">
          <cell r="A28" t="str">
            <v>3 AYUDANTES</v>
          </cell>
        </row>
        <row r="29">
          <cell r="A29" t="str">
            <v>2 OBREROS</v>
          </cell>
        </row>
        <row r="30">
          <cell r="A30" t="str">
            <v>3 OBREROS</v>
          </cell>
        </row>
        <row r="31">
          <cell r="A31" t="str">
            <v>4 OBREROS</v>
          </cell>
        </row>
        <row r="32">
          <cell r="A32" t="str">
            <v>5 OBREROS</v>
          </cell>
        </row>
        <row r="33">
          <cell r="A33" t="str">
            <v>6 OBREROS</v>
          </cell>
        </row>
        <row r="34">
          <cell r="A34" t="str">
            <v>7 OBREROS</v>
          </cell>
        </row>
        <row r="35">
          <cell r="A35" t="str">
            <v>8 OBREROS</v>
          </cell>
        </row>
        <row r="36">
          <cell r="A36" t="str">
            <v>9 OBREROS</v>
          </cell>
        </row>
        <row r="37">
          <cell r="A37" t="str">
            <v>10 OBREROS</v>
          </cell>
        </row>
        <row r="38">
          <cell r="A38" t="str">
            <v>11 OBREROS</v>
          </cell>
        </row>
        <row r="39">
          <cell r="A39" t="str">
            <v>12 OBREROS</v>
          </cell>
        </row>
        <row r="40">
          <cell r="A40" t="str">
            <v>13 OBREROS</v>
          </cell>
        </row>
        <row r="41">
          <cell r="A41" t="str">
            <v>14 OBREROS</v>
          </cell>
        </row>
        <row r="42">
          <cell r="A42" t="str">
            <v>15 OBREROS</v>
          </cell>
        </row>
        <row r="43">
          <cell r="A43" t="str">
            <v>16 OBREROS</v>
          </cell>
        </row>
        <row r="44">
          <cell r="A44" t="str">
            <v>17 OBREROS</v>
          </cell>
        </row>
        <row r="45">
          <cell r="A45" t="str">
            <v>18 OBREROS</v>
          </cell>
        </row>
        <row r="46">
          <cell r="A46" t="str">
            <v>19 OBREROS</v>
          </cell>
        </row>
        <row r="47">
          <cell r="A47" t="str">
            <v>20 OBREROS</v>
          </cell>
        </row>
        <row r="48">
          <cell r="A48" t="str">
            <v>21 OBREROS</v>
          </cell>
        </row>
        <row r="49">
          <cell r="A49" t="str">
            <v>22 OBREROS</v>
          </cell>
        </row>
        <row r="50">
          <cell r="A50" t="str">
            <v>23 OBREROS</v>
          </cell>
        </row>
        <row r="51">
          <cell r="A51" t="str">
            <v>24 OBREROS</v>
          </cell>
        </row>
        <row r="52">
          <cell r="A52" t="str">
            <v>25 OBREROS</v>
          </cell>
        </row>
        <row r="53">
          <cell r="A53" t="str">
            <v>2 PALETEROS</v>
          </cell>
        </row>
        <row r="54">
          <cell r="A54" t="str">
            <v>CUADRILLA ASFALTEROS (6 obrero, 2 rastrilleros y 1 oficial)</v>
          </cell>
        </row>
        <row r="55">
          <cell r="A55" t="str">
            <v>1 ARMADOR</v>
          </cell>
        </row>
        <row r="56">
          <cell r="A56" t="str">
            <v>1 CORTADOR</v>
          </cell>
        </row>
        <row r="57">
          <cell r="A57" t="str">
            <v>1 AYUDANTE</v>
          </cell>
        </row>
        <row r="58">
          <cell r="A58" t="str">
            <v>1 NIVELETERO</v>
          </cell>
        </row>
        <row r="59">
          <cell r="A59" t="str">
            <v>CUADRILLA PARA BACHEO (6 obreroS, 2 NIVELETEROS y 1 oficial)</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materiales"/>
      <sheetName val="Equipo"/>
      <sheetName val="otros"/>
      <sheetName val="311.1P"/>
      <sheetName val="701.2P"/>
      <sheetName val="210.2 OTRA"/>
      <sheetName val="650.5P"/>
      <sheetName val="1p"/>
      <sheetName val="4651p"/>
      <sheetName val="LOCALIZACION ESTRUCTURAS"/>
      <sheetName val="LOCALIZACION CARRETERAS"/>
      <sheetName val="200.1"/>
      <sheetName val="200.2"/>
      <sheetName val="200P ROCERIA"/>
      <sheetName val="201.1"/>
      <sheetName val="201.2"/>
      <sheetName val="201.2 ciclopeo"/>
      <sheetName val="201.2 reforzado"/>
      <sheetName val="201.3"/>
      <sheetName val="201.3P"/>
      <sheetName val="201.4"/>
      <sheetName val="201.8P"/>
      <sheetName val="201.9"/>
      <sheetName val="201.10"/>
      <sheetName val="201.11"/>
      <sheetName val="201.12"/>
      <sheetName val="201.13"/>
      <sheetName val="201.14"/>
      <sheetName val="210.1"/>
      <sheetName val="210.2"/>
      <sheetName val="210.3"/>
      <sheetName val="211"/>
      <sheetName val="220"/>
      <sheetName val="221.1"/>
      <sheetName val="221.2"/>
      <sheetName val="225P"/>
      <sheetName val="230.1"/>
      <sheetName val="230.2"/>
      <sheetName val="310"/>
      <sheetName val="311"/>
      <sheetName val="311P1"/>
      <sheetName val="311P2"/>
      <sheetName val="311P3"/>
      <sheetName val="320.1"/>
      <sheetName val="320.2"/>
      <sheetName val="330.1"/>
      <sheetName val="330.2"/>
      <sheetName val="340.1"/>
      <sheetName val="340.2"/>
      <sheetName val="340.3"/>
      <sheetName val="341.1"/>
      <sheetName val="341.2"/>
      <sheetName val="341.1P"/>
      <sheetName val="410.1"/>
      <sheetName val="410.2"/>
      <sheetName val="411.1"/>
      <sheetName val="411.2"/>
      <sheetName val="411.3"/>
      <sheetName val="465.1"/>
      <sheetName val="414.1"/>
      <sheetName val="414.2"/>
      <sheetName val="414.3"/>
      <sheetName val="414.4"/>
      <sheetName val="415"/>
      <sheetName val="420"/>
      <sheetName val="421.1"/>
      <sheetName val="421.2"/>
      <sheetName val="421.3"/>
      <sheetName val="421.4"/>
      <sheetName val="430.1"/>
      <sheetName val="430.2"/>
      <sheetName val="431.1"/>
      <sheetName val="431.2"/>
      <sheetName val="432"/>
      <sheetName val="433.1"/>
      <sheetName val="433.2"/>
      <sheetName val="433.3"/>
      <sheetName val="433.4"/>
      <sheetName val="433.5"/>
      <sheetName val="433.6"/>
      <sheetName val="433.7"/>
      <sheetName val="433.8"/>
      <sheetName val="440.2PREP VIA "/>
      <sheetName val="440.1PREP VIA"/>
      <sheetName val="440.3PREP VIA  "/>
      <sheetName val="440.4"/>
      <sheetName val="441.1"/>
      <sheetName val="441.1P COMPRADA"/>
      <sheetName val="441.2"/>
      <sheetName val="441.2P COMPRADA"/>
      <sheetName val="441.3"/>
      <sheetName val="441.3P COMPRADA"/>
      <sheetName val="441.4"/>
      <sheetName val="450.1"/>
      <sheetName val="450.1P "/>
      <sheetName val="450.2"/>
      <sheetName val="450.2P"/>
      <sheetName val="450.3"/>
      <sheetName val="450.3P "/>
      <sheetName val="450.5"/>
      <sheetName val="451.1"/>
      <sheetName val="451.1P"/>
      <sheetName val="451.2"/>
      <sheetName val="451.2P"/>
      <sheetName val="451.3"/>
      <sheetName val="451.3P"/>
      <sheetName val="452.1"/>
      <sheetName val="452.1P "/>
      <sheetName val="452.2"/>
      <sheetName val="452.2P "/>
      <sheetName val="452.3"/>
      <sheetName val="452.3P"/>
      <sheetName val="452.4"/>
      <sheetName val="452.4P"/>
      <sheetName val="453"/>
      <sheetName val="460"/>
      <sheetName val="460P"/>
      <sheetName val="461.1"/>
      <sheetName val="461.2"/>
      <sheetName val="462.1P"/>
      <sheetName val="462.2P"/>
      <sheetName val="462.3P"/>
      <sheetName val="462.4P"/>
      <sheetName val="462.5"/>
      <sheetName val="500"/>
      <sheetName val="500P"/>
      <sheetName val="510"/>
      <sheetName val="510P1"/>
      <sheetName val="510P2"/>
      <sheetName val="510P3"/>
      <sheetName val="510P5"/>
      <sheetName val="600.1"/>
      <sheetName val="600.2"/>
      <sheetName val="600.3"/>
      <sheetName val="600.4"/>
      <sheetName val="600.4 P"/>
      <sheetName val="600.5"/>
      <sheetName val="600.5 P"/>
      <sheetName val="610.1"/>
      <sheetName val="610.2"/>
      <sheetName val="620.1"/>
      <sheetName val="620.2"/>
      <sheetName val="620.3"/>
      <sheetName val="620P"/>
      <sheetName val="621.1"/>
      <sheetName val="621.2"/>
      <sheetName val="621.3"/>
      <sheetName val="621.4"/>
      <sheetName val="621.5"/>
      <sheetName val="621.5P"/>
      <sheetName val="621.6"/>
      <sheetName val="621,7"/>
      <sheetName val="622.1"/>
      <sheetName val="622.2"/>
      <sheetName val="622.3"/>
      <sheetName val="622.4"/>
      <sheetName val="622.5"/>
      <sheetName val="630.1"/>
      <sheetName val="630.2"/>
      <sheetName val="630.3"/>
      <sheetName val="630.4"/>
      <sheetName val="630.5"/>
      <sheetName val="630.6"/>
      <sheetName val="630.7"/>
      <sheetName val="630.P"/>
      <sheetName val="631P BOLSACRETO"/>
      <sheetName val="632"/>
      <sheetName val="632P"/>
      <sheetName val="640.1"/>
      <sheetName val="640.2"/>
      <sheetName val="640.3"/>
      <sheetName val="641"/>
      <sheetName val="641P ANCLAJES"/>
      <sheetName val="642.1"/>
      <sheetName val="642.2"/>
      <sheetName val="642P2 JUNTAS"/>
      <sheetName val="642P1 JUNTAS"/>
      <sheetName val="642P3 JUNTAS"/>
      <sheetName val="650.1"/>
      <sheetName val="650.2"/>
      <sheetName val="650.3"/>
      <sheetName val="650.3 OTRO"/>
      <sheetName val="650.4"/>
      <sheetName val="660.1P"/>
      <sheetName val="660.1"/>
      <sheetName val="660.2"/>
      <sheetName val="660.3"/>
      <sheetName val="661 TIPO 1"/>
      <sheetName val="661 TIPO 2"/>
      <sheetName val="661 OTRO"/>
      <sheetName val="662.1"/>
      <sheetName val="662.2"/>
      <sheetName val="670.1P"/>
      <sheetName val="670.2"/>
      <sheetName val="671"/>
      <sheetName val="672"/>
      <sheetName val="673.1"/>
      <sheetName val="673.2"/>
      <sheetName val="673.3"/>
      <sheetName val="673.4"/>
      <sheetName val="674"/>
      <sheetName val="675.1"/>
      <sheetName val="675.2"/>
      <sheetName val="675.3"/>
      <sheetName val="676"/>
      <sheetName val="680.1"/>
      <sheetName val="680.2"/>
      <sheetName val="680.3"/>
      <sheetName val="680P"/>
      <sheetName val="681"/>
      <sheetName val="680.1P"/>
      <sheetName val="682"/>
      <sheetName val="683P"/>
      <sheetName val="674.1"/>
      <sheetName val="700.1"/>
      <sheetName val="700.2"/>
      <sheetName val="700P BANDAS SONORAS "/>
      <sheetName val="701"/>
      <sheetName val="710.1"/>
      <sheetName val="710.2"/>
      <sheetName val="710.3"/>
      <sheetName val="710.4"/>
      <sheetName val="710.5"/>
      <sheetName val="720"/>
      <sheetName val="730.1"/>
      <sheetName val="730.2"/>
      <sheetName val="730.3"/>
      <sheetName val="740"/>
      <sheetName val="800.1"/>
      <sheetName val="800.2"/>
      <sheetName val="800.3"/>
      <sheetName val="800.4"/>
      <sheetName val="800P"/>
      <sheetName val="810.1"/>
      <sheetName val="810.1P"/>
      <sheetName val="810.2"/>
      <sheetName val="815P"/>
      <sheetName val="900.1"/>
      <sheetName val="900.2"/>
      <sheetName val="900.3"/>
      <sheetName val="610P"/>
      <sheetName val="hexapodos"/>
      <sheetName val="Hoja1 (2)"/>
      <sheetName val="Hoja2 (2)"/>
      <sheetName val="Hoja3 (2)"/>
      <sheetName val="Hoja1"/>
      <sheetName val="Hoja2"/>
      <sheetName val="Hoja3"/>
    </sheetNames>
    <sheetDataSet>
      <sheetData sheetId="0"/>
      <sheetData sheetId="1">
        <row r="7">
          <cell r="A7" t="str">
            <v>Acero A-36 para estructura metalica</v>
          </cell>
        </row>
        <row r="8">
          <cell r="A8" t="str">
            <v>Acero A-37</v>
          </cell>
        </row>
        <row r="9">
          <cell r="A9" t="str">
            <v>Acero A-40</v>
          </cell>
        </row>
        <row r="10">
          <cell r="A10" t="str">
            <v>Acero PDR-60</v>
          </cell>
        </row>
        <row r="11">
          <cell r="A11" t="str">
            <v>Adoquin e=7cm (en obra)</v>
          </cell>
        </row>
        <row r="12">
          <cell r="A12" t="str">
            <v>Adoquin grama 10X20X6 (en obra)</v>
          </cell>
        </row>
        <row r="13">
          <cell r="A13" t="str">
            <v>Adoquin color 10X20X6  (en obra)</v>
          </cell>
        </row>
        <row r="14">
          <cell r="A14" t="str">
            <v>Agregado para concreto hidraulico</v>
          </cell>
        </row>
        <row r="15">
          <cell r="A15" t="str">
            <v>Agregado para tratamiento superf. Doble</v>
          </cell>
        </row>
        <row r="16">
          <cell r="A16" t="str">
            <v>Agregado para tratamiento superf. Simple</v>
          </cell>
        </row>
        <row r="17">
          <cell r="A17" t="str">
            <v>Agregado petreo para mezclas asfálticas</v>
          </cell>
        </row>
        <row r="18">
          <cell r="A18" t="str">
            <v>Agregado petreo para triturar (crudo)</v>
          </cell>
        </row>
        <row r="19">
          <cell r="A19" t="str">
            <v>Agregados seleccionados (tamaño máximo 1") (bandas sonoras reduce velocidad)</v>
          </cell>
        </row>
        <row r="20">
          <cell r="A20" t="str">
            <v>Agregado tipo LA1 (lechadas)</v>
          </cell>
        </row>
        <row r="21">
          <cell r="A21" t="str">
            <v>Agregado tipo LA2 (lechadas)</v>
          </cell>
        </row>
        <row r="22">
          <cell r="A22" t="str">
            <v>Agregado tipo LA3 (lechadas)</v>
          </cell>
        </row>
        <row r="23">
          <cell r="A23" t="str">
            <v>Agregado tipo LA4 (lechadas)</v>
          </cell>
        </row>
        <row r="24">
          <cell r="A24" t="str">
            <v>Agua</v>
          </cell>
        </row>
        <row r="25">
          <cell r="A25" t="str">
            <v>Alambre de pua calibre 12 (340 m)</v>
          </cell>
        </row>
        <row r="26">
          <cell r="A26" t="str">
            <v>Alambre galvanizado No. 12</v>
          </cell>
        </row>
        <row r="27">
          <cell r="A27" t="str">
            <v>Alambre negro para amarre</v>
          </cell>
        </row>
        <row r="28">
          <cell r="A28" t="str">
            <v>Almohadillas de neopreno dureza 60 (35cm*45cm*5cm con 2 laminas de 3mm)</v>
          </cell>
        </row>
        <row r="29">
          <cell r="A29" t="str">
            <v>Amortiguadores</v>
          </cell>
        </row>
        <row r="30">
          <cell r="A30" t="str">
            <v>Aditivo (Retardante plastificante redutor de fraguado) (sikament 320)</v>
          </cell>
        </row>
        <row r="31">
          <cell r="A31" t="str">
            <v>Aditivo (Acelerante plastificante para concretos (plastocrete 169 HE)</v>
          </cell>
        </row>
        <row r="32">
          <cell r="A32" t="str">
            <v>Anfo</v>
          </cell>
        </row>
        <row r="33">
          <cell r="A33" t="str">
            <v>Angulo de 1-1/2" x 1/4" (cerramiento en malla)</v>
          </cell>
        </row>
        <row r="34">
          <cell r="A34" t="str">
            <v>Antisol blanco (presentacion 20 kg)</v>
          </cell>
        </row>
        <row r="35">
          <cell r="A35" t="str">
            <v>Arbol de 1.2 m</v>
          </cell>
        </row>
        <row r="36">
          <cell r="A36" t="str">
            <v>Arbol de 0.6 m</v>
          </cell>
        </row>
        <row r="37">
          <cell r="A37" t="str">
            <v>Arena de sello (fina)</v>
          </cell>
        </row>
        <row r="38">
          <cell r="A38" t="str">
            <v>Arena de soporte (media)</v>
          </cell>
        </row>
        <row r="39">
          <cell r="A39" t="str">
            <v>Arena de trituracion (sellos de arena-afalto)</v>
          </cell>
        </row>
        <row r="40">
          <cell r="A40" t="str">
            <v>Arena lavada</v>
          </cell>
        </row>
        <row r="41">
          <cell r="A41" t="str">
            <v>Asfalto AP 190 (BREA)</v>
          </cell>
        </row>
        <row r="42">
          <cell r="A42" t="str">
            <v>Asfalto liquido RC 250</v>
          </cell>
        </row>
        <row r="43">
          <cell r="A43" t="str">
            <v>Barras de transferencia de carga</v>
          </cell>
        </row>
        <row r="44">
          <cell r="A44" t="str">
            <v>Barras de unión de 1/2"</v>
          </cell>
        </row>
        <row r="45">
          <cell r="A45" t="str">
            <v>Bentonita</v>
          </cell>
        </row>
        <row r="46">
          <cell r="A46" t="str">
            <v>Biomanto</v>
          </cell>
        </row>
        <row r="47">
          <cell r="A47" t="str">
            <v>Bolsacreto de 1m3</v>
          </cell>
        </row>
        <row r="48">
          <cell r="A48" t="str">
            <v>Cal</v>
          </cell>
        </row>
        <row r="49">
          <cell r="A49" t="str">
            <v>Cable de 1/2" (para anclajes)</v>
          </cell>
        </row>
        <row r="50">
          <cell r="A50" t="str">
            <v>Camisa metálica en acero A-37</v>
          </cell>
        </row>
        <row r="51">
          <cell r="A51" t="str">
            <v>Camisas y Formaleta en Concreto</v>
          </cell>
        </row>
        <row r="52">
          <cell r="A52" t="str">
            <v>Captafaro</v>
          </cell>
        </row>
        <row r="53">
          <cell r="A53" t="str">
            <v>Cemento Asfaltico 60-70</v>
          </cell>
        </row>
        <row r="54">
          <cell r="A54" t="str">
            <v>Cemento Asfaltico 80-100</v>
          </cell>
        </row>
        <row r="55">
          <cell r="A55" t="str">
            <v>Cemento asfaltico modificado con polimeros tipo I</v>
          </cell>
        </row>
        <row r="56">
          <cell r="A56" t="str">
            <v>Cemento asfaltico modificado con polimeros tipo II</v>
          </cell>
        </row>
        <row r="57">
          <cell r="A57" t="str">
            <v>Cemento asfaltico modificado con polimeros tipo III</v>
          </cell>
        </row>
        <row r="58">
          <cell r="A58" t="str">
            <v>Cemento asfaltico modificado con polimeros tipo IV</v>
          </cell>
        </row>
        <row r="59">
          <cell r="A59" t="str">
            <v>Cemento gris</v>
          </cell>
        </row>
        <row r="60">
          <cell r="A60" t="str">
            <v>Cespedones</v>
          </cell>
        </row>
        <row r="61">
          <cell r="A61" t="str">
            <v>Cicatrizante (para remoción de especies vegetales)</v>
          </cell>
        </row>
        <row r="62">
          <cell r="A62" t="str">
            <v>Cintilla de poliuretano (sikarod)</v>
          </cell>
        </row>
        <row r="63">
          <cell r="A63" t="str">
            <v>Cinta Sika PVC 0,22</v>
          </cell>
        </row>
        <row r="64">
          <cell r="A64" t="str">
            <v>Concreto clase A</v>
          </cell>
        </row>
        <row r="65">
          <cell r="A65" t="str">
            <v>Concreto clase B</v>
          </cell>
        </row>
        <row r="66">
          <cell r="A66" t="str">
            <v>Concreto clase  C</v>
          </cell>
        </row>
        <row r="67">
          <cell r="A67" t="str">
            <v>Concreto clase D (tremie)</v>
          </cell>
        </row>
        <row r="68">
          <cell r="A68" t="str">
            <v>Concreto hidraulico para pavimento MR-43</v>
          </cell>
        </row>
        <row r="69">
          <cell r="A69" t="str">
            <v>Concreto hidraulico para pavimento MR-43 (FastracK)(acelerado a 24 horas)</v>
          </cell>
        </row>
        <row r="70">
          <cell r="A70" t="str">
            <v>Cordón detonante</v>
          </cell>
        </row>
        <row r="71">
          <cell r="A71" t="str">
            <v>Costal de fibra o fique</v>
          </cell>
        </row>
        <row r="72">
          <cell r="A72" t="str">
            <v>Cuñas para el tensionamiento</v>
          </cell>
        </row>
        <row r="73">
          <cell r="A73" t="str">
            <v>Derechos de explotación y o disposición de materiales</v>
          </cell>
        </row>
        <row r="74">
          <cell r="A74" t="str">
            <v xml:space="preserve">Disposición de material de derrumbe </v>
          </cell>
        </row>
        <row r="75">
          <cell r="A75" t="str">
            <v>Disolvente para pintura (especificar el tipo de disolvente que está utilizando) thiner</v>
          </cell>
        </row>
        <row r="76">
          <cell r="A76" t="str">
            <v>Disolvente para pintura (especificar el tipo de disolvente que está utilizando) varsol</v>
          </cell>
        </row>
        <row r="77">
          <cell r="A77" t="str">
            <v>Ductos para tensionimiento</v>
          </cell>
        </row>
        <row r="78">
          <cell r="A78" t="str">
            <v>Emulsión CRM</v>
          </cell>
        </row>
        <row r="79">
          <cell r="A79" t="str">
            <v>Emulsión modificada con polimeros CRMm</v>
          </cell>
        </row>
        <row r="80">
          <cell r="A80" t="str">
            <v>Emulsión CRL-0</v>
          </cell>
        </row>
        <row r="81">
          <cell r="A81" t="str">
            <v>Emulsión CRL-1</v>
          </cell>
        </row>
        <row r="82">
          <cell r="A82" t="str">
            <v>Emulsión CRL-1h</v>
          </cell>
        </row>
        <row r="83">
          <cell r="A83" t="str">
            <v>Emulsión CRL-1hm</v>
          </cell>
        </row>
        <row r="84">
          <cell r="A84" t="str">
            <v>Emulsión CRR-1</v>
          </cell>
        </row>
        <row r="85">
          <cell r="A85" t="str">
            <v>Emulsión CRR-2</v>
          </cell>
        </row>
        <row r="86">
          <cell r="A86" t="str">
            <v>Emulsión CRR-1m</v>
          </cell>
        </row>
        <row r="87">
          <cell r="A87" t="str">
            <v>Emulsión CRR-2m</v>
          </cell>
        </row>
        <row r="88">
          <cell r="A88" t="str">
            <v>Esferas reflectivas</v>
          </cell>
        </row>
        <row r="89">
          <cell r="A89" t="str">
            <v>Estacas, Pintura, Tachuelas, Hilo (localización de estructuras y carreteras)</v>
          </cell>
        </row>
        <row r="90">
          <cell r="A90" t="str">
            <v>Explosivos  75% (INDUGEL)</v>
          </cell>
        </row>
        <row r="91">
          <cell r="A91" t="str">
            <v>Formaleta (gaviones, juntas de bordillos, juntas de cunetas, muros, concretos clase D,E, F y G)</v>
          </cell>
        </row>
        <row r="92">
          <cell r="A92" t="str">
            <v>Formaleta concreto clase A,B y C</v>
          </cell>
        </row>
        <row r="93">
          <cell r="A93" t="str">
            <v>Formaleta para baranda de concreto</v>
          </cell>
        </row>
        <row r="94">
          <cell r="A94" t="str">
            <v>Formaleta para muros</v>
          </cell>
        </row>
        <row r="95">
          <cell r="A95" t="str">
            <v>Formaleta, platina y accesorios (escamas en concreto)</v>
          </cell>
        </row>
        <row r="96">
          <cell r="A96" t="str">
            <v>Fulminantes</v>
          </cell>
        </row>
        <row r="97">
          <cell r="A97" t="str">
            <v>Fundente</v>
          </cell>
        </row>
        <row r="98">
          <cell r="A98" t="str">
            <v>Gas propano</v>
          </cell>
        </row>
        <row r="99">
          <cell r="A99" t="str">
            <v>Geoterxtil T-2400 o similar (provedores Lafayet, Tensar, Omnes u otros)</v>
          </cell>
        </row>
        <row r="100">
          <cell r="A100" t="str">
            <v>Geotextil NT-2500 o similar (provedores, Tensar, Omnes u otros)</v>
          </cell>
        </row>
        <row r="101">
          <cell r="A101" t="str">
            <v>Geotextil NT REPAV 450 o similar (provedores Lafayet, Tensar, Omnes u otros)</v>
          </cell>
        </row>
        <row r="102">
          <cell r="A102" t="str">
            <v>Geotextil T-2100 o similar (provedores Lafayet, Tensar, Omnes u otros)</v>
          </cell>
        </row>
        <row r="103">
          <cell r="A103" t="str">
            <v>Grapas</v>
          </cell>
        </row>
        <row r="104">
          <cell r="A104" t="str">
            <v>Lechada para ductos (tensionamiento)</v>
          </cell>
        </row>
        <row r="105">
          <cell r="A105" t="str">
            <v>Limpiador 1/4 de galón (anclajes)</v>
          </cell>
        </row>
        <row r="106">
          <cell r="A106" t="str">
            <v>Listón en guadua para empradizar</v>
          </cell>
        </row>
        <row r="107">
          <cell r="A107" t="str">
            <v>Manguera de polietileno de 3"</v>
          </cell>
        </row>
        <row r="108">
          <cell r="A108" t="str">
            <v>Malla para gaviones (2M3)</v>
          </cell>
        </row>
        <row r="109">
          <cell r="A109" t="str">
            <v>Malla eslabonada, calibre 10, 6 ojos</v>
          </cell>
        </row>
        <row r="110">
          <cell r="A110" t="str">
            <v>Material de afirmado</v>
          </cell>
        </row>
        <row r="111">
          <cell r="A111" t="str">
            <v>Material de afirmado de la zona</v>
          </cell>
        </row>
        <row r="112">
          <cell r="A112" t="str">
            <v>Material de base</v>
          </cell>
        </row>
        <row r="113">
          <cell r="A113" t="str">
            <v>Material de la zona (para estabilizar bases)</v>
          </cell>
        </row>
        <row r="114">
          <cell r="A114" t="str">
            <v>Material de base (gradación 1)</v>
          </cell>
        </row>
        <row r="115">
          <cell r="A115" t="str">
            <v>Material de base (gradación 2)</v>
          </cell>
        </row>
        <row r="116">
          <cell r="A116" t="str">
            <v>Material de base (gradación 3)</v>
          </cell>
        </row>
        <row r="117">
          <cell r="A117" t="str">
            <v>Material para pedraplén</v>
          </cell>
        </row>
        <row r="118">
          <cell r="A118" t="str">
            <v>Material de Sub- Base para bacheo</v>
          </cell>
        </row>
        <row r="119">
          <cell r="A119" t="str">
            <v>Material de Sub- Base CBR=20%</v>
          </cell>
        </row>
        <row r="120">
          <cell r="A120" t="str">
            <v>Material de Sub- Base CBR=30%</v>
          </cell>
        </row>
        <row r="121">
          <cell r="A121" t="str">
            <v>Material de Sub- Base CBR=40%</v>
          </cell>
        </row>
        <row r="122">
          <cell r="A122" t="str">
            <v>Material seleccionado del Relleno</v>
          </cell>
        </row>
        <row r="123">
          <cell r="A123" t="str">
            <v>Material drenante (3")</v>
          </cell>
        </row>
        <row r="124">
          <cell r="A124" t="str">
            <v>Material filtrante (6")</v>
          </cell>
        </row>
        <row r="125">
          <cell r="A125" t="str">
            <v>Mecha Lenta</v>
          </cell>
        </row>
        <row r="126">
          <cell r="A126" t="str">
            <v>Mezcla abierta en caliente MAC-1</v>
          </cell>
        </row>
        <row r="127">
          <cell r="A127" t="str">
            <v>Mezcla abierta en caliente MAC-2</v>
          </cell>
        </row>
        <row r="128">
          <cell r="A128" t="str">
            <v>Mezcla abierta en caliente MAC-3</v>
          </cell>
        </row>
        <row r="129">
          <cell r="A129" t="str">
            <v>mezcla abierta en frio MAF-1</v>
          </cell>
        </row>
        <row r="130">
          <cell r="A130" t="str">
            <v>mezcla abierta en frio MAF-2</v>
          </cell>
        </row>
        <row r="131">
          <cell r="A131" t="str">
            <v>mezcla abierta en frio MAF-3</v>
          </cell>
        </row>
        <row r="132">
          <cell r="A132" t="str">
            <v>Mezcla densa en caliente MDC-0</v>
          </cell>
        </row>
        <row r="133">
          <cell r="A133" t="str">
            <v>Mezcla densa en caliente MDC-1</v>
          </cell>
        </row>
        <row r="134">
          <cell r="A134" t="str">
            <v>Mezcla densa en caliente MDC-2</v>
          </cell>
        </row>
        <row r="135">
          <cell r="A135" t="str">
            <v>Mezcla densa en caliente MDC-3</v>
          </cell>
        </row>
        <row r="136">
          <cell r="A136" t="str">
            <v>Mezcla densa en frio MDF-1</v>
          </cell>
        </row>
        <row r="137">
          <cell r="A137" t="str">
            <v>Mezcla densa en frio MDF-2</v>
          </cell>
        </row>
        <row r="138">
          <cell r="A138" t="str">
            <v>Mezcla densa en frio MDF-3</v>
          </cell>
        </row>
        <row r="139">
          <cell r="A139" t="str">
            <v>Mezcla discontinua en caliente M-1</v>
          </cell>
        </row>
        <row r="140">
          <cell r="A140" t="str">
            <v>Mezcla discontinua en caliente M-2</v>
          </cell>
        </row>
        <row r="141">
          <cell r="A141" t="str">
            <v>Mezcla discontinua en caliente F-1</v>
          </cell>
        </row>
        <row r="142">
          <cell r="A142" t="str">
            <v>Mezcla discontinua en caliente F-2</v>
          </cell>
        </row>
        <row r="143">
          <cell r="A143" t="str">
            <v>Nutrientes (para remoción de especies vegetales) (dap, triple 15 o similar) (item 201.9)</v>
          </cell>
        </row>
        <row r="144">
          <cell r="A144" t="str">
            <v>Obra falsa concreto clase A, B Y C (puntal de 3m metálico)</v>
          </cell>
        </row>
        <row r="145">
          <cell r="A145" t="str">
            <v>Oxigeno industrial</v>
          </cell>
        </row>
        <row r="146">
          <cell r="A146" t="str">
            <v>Paral en madera rolliza de 3" (tablestacados)</v>
          </cell>
        </row>
        <row r="147">
          <cell r="A147" t="str">
            <v>Paral en madera rolliza de 6" y 5m de longitud (tablestacados)</v>
          </cell>
        </row>
        <row r="148">
          <cell r="A148" t="str">
            <v>Paral en madera rolliza de 5" y 4,5m de longitud (tablestacados)</v>
          </cell>
        </row>
        <row r="149">
          <cell r="A149" t="str">
            <v>Paral en madera rolliza de 6" y 8m de longitud (tablestacados)</v>
          </cell>
        </row>
        <row r="150">
          <cell r="A150" t="str">
            <v>Pegante epóxico</v>
          </cell>
        </row>
        <row r="151">
          <cell r="A151" t="str">
            <v>Piedra para concreto ciclópeo (rajón o canto rodado)</v>
          </cell>
        </row>
        <row r="152">
          <cell r="A152" t="str">
            <v>Piedra para gavión</v>
          </cell>
        </row>
        <row r="153">
          <cell r="A153" t="str">
            <v>Pintura acrilica pura para tráfico</v>
          </cell>
        </row>
        <row r="154">
          <cell r="A154" t="str">
            <v>Pintura anticorrosiva</v>
          </cell>
        </row>
        <row r="155">
          <cell r="A155" t="str">
            <v xml:space="preserve">Pintura acrilica, esmalte o similar </v>
          </cell>
        </row>
        <row r="156">
          <cell r="A156" t="str">
            <v>Pilote en madera barbosco de 15*15</v>
          </cell>
        </row>
        <row r="157">
          <cell r="A157" t="str">
            <v>Platina de 1" x 1/4" (cerramiento en malla)</v>
          </cell>
        </row>
        <row r="158">
          <cell r="A158" t="str">
            <v xml:space="preserve">Poste de madera para cercas </v>
          </cell>
        </row>
        <row r="159">
          <cell r="A159" t="str">
            <v>Poste kilometraje</v>
          </cell>
        </row>
        <row r="160">
          <cell r="A160" t="str">
            <v>Poste en angulo de 2*2*1/4 de 3,5m para señal</v>
          </cell>
        </row>
        <row r="161">
          <cell r="A161" t="str">
            <v>Postes de concreto para cercas</v>
          </cell>
        </row>
        <row r="162">
          <cell r="A162" t="str">
            <v>Postes para defensa metálica (1,80m)</v>
          </cell>
        </row>
        <row r="163">
          <cell r="A163" t="str">
            <v>Quimico estabilizante (PROBASE)</v>
          </cell>
        </row>
        <row r="164">
          <cell r="A164" t="str">
            <v xml:space="preserve">Resina termoplastica </v>
          </cell>
        </row>
        <row r="165">
          <cell r="A165" t="str">
            <v>Salida en PVC D=2"</v>
          </cell>
        </row>
        <row r="166">
          <cell r="A166" t="str">
            <v>Sección final de defensa metálica</v>
          </cell>
        </row>
        <row r="167">
          <cell r="A167" t="str">
            <v>Sello de silicona o sellador autonivelante</v>
          </cell>
        </row>
        <row r="168">
          <cell r="A168" t="str">
            <v>Semillas para empradizar</v>
          </cell>
        </row>
        <row r="169">
          <cell r="A169" t="str">
            <v xml:space="preserve">Señal (grupo 2). Tablero en lámina galvanizado de 1,2m*0,4m, calibre 16, reflectivo tipo 1. </v>
          </cell>
        </row>
        <row r="170">
          <cell r="A170" t="str">
            <v>Señal (grupo 1). Tablero en lámina galvanizada de 75cm*75cm, calibre 16, reflectivo tipo 1</v>
          </cell>
        </row>
        <row r="171">
          <cell r="A171" t="str">
            <v xml:space="preserve">Señal (grupo 5). Tablero en lámina galvanizado de 0,90m*1,13m, calibre 16, reflectivo tipo 1. </v>
          </cell>
        </row>
        <row r="172">
          <cell r="A172" t="str">
            <v>Señal (grupo 4). Tablero en lámina galvanizado de 60cm*75cm, calibre 16, reflectivo tipo 1. (delineador de curva horizontal)</v>
          </cell>
        </row>
        <row r="173">
          <cell r="A173" t="str">
            <v xml:space="preserve">Señal (grupo 3 ferrocarril) (SP-54). Tablero en lámina galvanizado de 2,4m*0,3m, calibre 16, reflectivo tipo 1. </v>
          </cell>
        </row>
        <row r="174">
          <cell r="A174" t="str">
            <v>Soldadura 6013 de 1/8</v>
          </cell>
        </row>
        <row r="175">
          <cell r="A175" t="str">
            <v>Soldadura en PVC 1/8 de galón (anclajes)</v>
          </cell>
        </row>
        <row r="176">
          <cell r="A176" t="str">
            <v>Soldadura 7018</v>
          </cell>
        </row>
        <row r="177">
          <cell r="A177" t="str">
            <v>Soldadura L-70</v>
          </cell>
        </row>
        <row r="178">
          <cell r="A178" t="str">
            <v>Superplastificante Sikament</v>
          </cell>
        </row>
        <row r="179">
          <cell r="A179" t="str">
            <v>Tablestaca en madera aserrada (0,25*0,05*3)</v>
          </cell>
        </row>
        <row r="180">
          <cell r="A180" t="str">
            <v>Tablestaca en madera aserrada (0,3*0,03*3)</v>
          </cell>
        </row>
        <row r="181">
          <cell r="A181" t="str">
            <v>Tablestaca metálica (riel de 70 lb/yarda)</v>
          </cell>
        </row>
        <row r="182">
          <cell r="A182" t="str">
            <v>Tacha reflectiva</v>
          </cell>
        </row>
        <row r="183">
          <cell r="A183" t="str">
            <v>Tapón en PVC RD21 de 1" (para anclaje)</v>
          </cell>
        </row>
        <row r="184">
          <cell r="A184" t="str">
            <v xml:space="preserve">Tierra abonada </v>
          </cell>
        </row>
        <row r="185">
          <cell r="A185" t="str">
            <v>Tornillos para defensa metálica</v>
          </cell>
        </row>
        <row r="186">
          <cell r="A186" t="str">
            <v>Torón de tensionmiento 1/2" o 5/8"</v>
          </cell>
        </row>
        <row r="187">
          <cell r="A187" t="str">
            <v>Tramo recto para defensas métalicas (3,81m)</v>
          </cell>
        </row>
        <row r="188">
          <cell r="A188" t="str">
            <v>Trompetas de 12 torones (tensionamiento)</v>
          </cell>
        </row>
        <row r="189">
          <cell r="A189" t="str">
            <v>Tubería D=4" tipo pesado, E=2mm (baranda metálica)</v>
          </cell>
        </row>
        <row r="190">
          <cell r="A190" t="str">
            <v>Tubería en H de D=1/4", H=1.40m, A=0.20m (baranda metálica)</v>
          </cell>
        </row>
        <row r="191">
          <cell r="A191" t="str">
            <v>Tuberia Perforada en PVC de 2"</v>
          </cell>
        </row>
        <row r="192">
          <cell r="A192" t="str">
            <v>Tuberia PVC RD21 de 1" (para anclajes)</v>
          </cell>
        </row>
        <row r="193">
          <cell r="A193" t="str">
            <v>Tuberia PVC de 1" (para escamas en concreto)</v>
          </cell>
        </row>
        <row r="194">
          <cell r="A194" t="str">
            <v>Tuberia de 10" PAA vaciado tremi de 4 mts</v>
          </cell>
        </row>
        <row r="195">
          <cell r="A195" t="str">
            <v>Tubo concreto reforzado 900mm (tipo 1)</v>
          </cell>
        </row>
        <row r="196">
          <cell r="A196" t="str">
            <v>Tubo concreto reforzado 900mm (tipo 2)</v>
          </cell>
        </row>
        <row r="197">
          <cell r="A197" t="str">
            <v>Tubo concreto simple 450 mm</v>
          </cell>
        </row>
        <row r="198">
          <cell r="A198" t="str">
            <v>Tubo concreto simple 600 mm</v>
          </cell>
        </row>
        <row r="199">
          <cell r="A199" t="str">
            <v>Tubo concreto simple 750 mm</v>
          </cell>
        </row>
        <row r="200">
          <cell r="A200" t="str">
            <v>Tubo corrugado de acero galvanizado MP-68</v>
          </cell>
        </row>
        <row r="201">
          <cell r="A201" t="str">
            <v>Tubo para cerramiento, calibre 16 de 2,7m (cerramientos en malla)</v>
          </cell>
        </row>
        <row r="202">
          <cell r="A202" t="str">
            <v>Unión en PVC RD21 de 1" (para anclajes)</v>
          </cell>
        </row>
        <row r="203">
          <cell r="A203" t="str">
            <v>Unión en PVC D=2"</v>
          </cell>
        </row>
        <row r="204">
          <cell r="A204" t="str">
            <v>ADOQUIN DE ARCILLA</v>
          </cell>
        </row>
        <row r="205">
          <cell r="A205" t="str">
            <v>tubo concreto simple de 200mm</v>
          </cell>
        </row>
        <row r="206">
          <cell r="A206" t="str">
            <v>Seccion de Tope</v>
          </cell>
        </row>
        <row r="207">
          <cell r="A207" t="str">
            <v>Sikadur 32 primer</v>
          </cell>
        </row>
        <row r="208">
          <cell r="A208" t="str">
            <v>junta elastomerica m100</v>
          </cell>
        </row>
        <row r="209">
          <cell r="A209" t="str">
            <v>oxigeno y acetileno</v>
          </cell>
        </row>
        <row r="210">
          <cell r="A210" t="str">
            <v>disco de diamante</v>
          </cell>
        </row>
        <row r="211">
          <cell r="A211" t="str">
            <v>brocas tugsteno</v>
          </cell>
        </row>
        <row r="212">
          <cell r="A212" t="str">
            <v>perno d=18mm, l=200mm, tuerca y arandela en acero de alta resistencia</v>
          </cell>
        </row>
        <row r="213">
          <cell r="A213" t="str">
            <v>mortero alta resistencia (incluye fibra de nylon)</v>
          </cell>
        </row>
        <row r="214">
          <cell r="A214" t="str">
            <v>epoxico re-500 hil ti</v>
          </cell>
        </row>
        <row r="216">
          <cell r="A216" t="str">
            <v>pintura acrilica base agua</v>
          </cell>
        </row>
        <row r="217">
          <cell r="A217" t="str">
            <v>Estoperol</v>
          </cell>
        </row>
        <row r="218">
          <cell r="A218" t="str">
            <v>malla para colchogaviones</v>
          </cell>
        </row>
        <row r="219">
          <cell r="A219" t="str">
            <v>geotextil separar suelos</v>
          </cell>
        </row>
      </sheetData>
      <sheetData sheetId="2">
        <row r="7">
          <cell r="A7" t="str">
            <v>Aspersor manual</v>
          </cell>
        </row>
        <row r="8">
          <cell r="A8" t="str">
            <v>Barredora mecánica de cepillo</v>
          </cell>
        </row>
        <row r="9">
          <cell r="A9" t="str">
            <v>Bomba de inyección de lechada</v>
          </cell>
        </row>
        <row r="10">
          <cell r="A10" t="str">
            <v>Bomba para gato de tensionamiento</v>
          </cell>
        </row>
        <row r="11">
          <cell r="A11" t="str">
            <v>Bomba de concreto</v>
          </cell>
        </row>
        <row r="12">
          <cell r="A12" t="str">
            <v>Buldozer D4</v>
          </cell>
        </row>
        <row r="13">
          <cell r="A13" t="str">
            <v>Buldozer D6</v>
          </cell>
        </row>
        <row r="14">
          <cell r="A14" t="str">
            <v>Buldozer D8 (incluido Ripper)</v>
          </cell>
        </row>
        <row r="15">
          <cell r="A15" t="str">
            <v>Calentador a gas</v>
          </cell>
        </row>
        <row r="16">
          <cell r="A16" t="str">
            <v>Camion 350</v>
          </cell>
        </row>
        <row r="17">
          <cell r="A17" t="str">
            <v>Camioneta D-300</v>
          </cell>
        </row>
        <row r="18">
          <cell r="A18" t="str">
            <v>Camión de Slurry</v>
          </cell>
        </row>
        <row r="19">
          <cell r="A19" t="str">
            <v>Cargador 920 o equivalente</v>
          </cell>
        </row>
        <row r="20">
          <cell r="A20" t="str">
            <v>Cargador 930 o equivalente</v>
          </cell>
        </row>
        <row r="21">
          <cell r="A21" t="str">
            <v>Carrotanque de agua (10000 galones)</v>
          </cell>
        </row>
        <row r="22">
          <cell r="A22" t="str">
            <v>Carrotanque Irrigador de asfalto</v>
          </cell>
        </row>
        <row r="23">
          <cell r="A23" t="str">
            <v>Cizalla</v>
          </cell>
        </row>
        <row r="24">
          <cell r="A24" t="str">
            <v>Compactador Benitin</v>
          </cell>
        </row>
        <row r="25">
          <cell r="A25" t="str">
            <v>Compactador manual (RANA)</v>
          </cell>
        </row>
        <row r="26">
          <cell r="A26" t="str">
            <v>Compactador manual (SALTARIN)</v>
          </cell>
        </row>
        <row r="27">
          <cell r="A27" t="str">
            <v>Compactador manual de rodillo</v>
          </cell>
        </row>
        <row r="28">
          <cell r="A28" t="str">
            <v>Compactador vibratorio tipo DD-20</v>
          </cell>
        </row>
        <row r="29">
          <cell r="A29" t="str">
            <v>Compactador manual vibratorio (CANGURO) (Apisonadores)</v>
          </cell>
        </row>
        <row r="30">
          <cell r="A30" t="str">
            <v>Compactador neumatico</v>
          </cell>
        </row>
        <row r="31">
          <cell r="A31" t="str">
            <v>Compresor 125 pies 3 con martillo</v>
          </cell>
        </row>
        <row r="32">
          <cell r="A32" t="str">
            <v>Compresor 250 pies 3 con martillo</v>
          </cell>
        </row>
        <row r="33">
          <cell r="A33" t="str">
            <v>Compresor (barrido y soplado)</v>
          </cell>
        </row>
        <row r="34">
          <cell r="A34" t="str">
            <v>Compresor para penetrar roca</v>
          </cell>
        </row>
        <row r="35">
          <cell r="A35" t="str">
            <v>Cortadora de pavimento</v>
          </cell>
        </row>
        <row r="36">
          <cell r="A36" t="str">
            <v>Diferencial de 2 ton.</v>
          </cell>
        </row>
        <row r="37">
          <cell r="A37" t="str">
            <v>Diferencial de 3 ton</v>
          </cell>
        </row>
        <row r="38">
          <cell r="A38" t="str">
            <v>Equipo de control (bandas sonoras reduce velocidad) (Termohigometros, Termómetros, Galgas, etc)</v>
          </cell>
        </row>
        <row r="39">
          <cell r="A39" t="str">
            <v>Equipo de oxicorte</v>
          </cell>
        </row>
        <row r="40">
          <cell r="A40" t="str">
            <v>Equipo de perforación (TRACKDRILL)</v>
          </cell>
        </row>
        <row r="41">
          <cell r="A41" t="str">
            <v>Equipo de pintura (Compresor)</v>
          </cell>
        </row>
        <row r="42">
          <cell r="A42" t="str">
            <v>Equipo de soldadura 250 AMP</v>
          </cell>
        </row>
        <row r="43">
          <cell r="A43" t="str">
            <v>euipo de soldadura 400</v>
          </cell>
        </row>
        <row r="44">
          <cell r="A44" t="str">
            <v>euipo de soldadura 600</v>
          </cell>
        </row>
        <row r="45">
          <cell r="A45" t="str">
            <v>Equipo de topografía</v>
          </cell>
        </row>
        <row r="46">
          <cell r="A46" t="str">
            <v>Equipo manual aplicador (bandas sonoras reduce velocidad)</v>
          </cell>
        </row>
        <row r="47">
          <cell r="A47" t="str">
            <v>Esparcidor de gravilla (INCLUYE VOLQUETA)</v>
          </cell>
        </row>
        <row r="48">
          <cell r="A48" t="str">
            <v>Estación</v>
          </cell>
        </row>
        <row r="49">
          <cell r="A49" t="str">
            <v>Formaleta metálica (concreto hidraulico)</v>
          </cell>
        </row>
        <row r="50">
          <cell r="A50" t="str">
            <v>Formaleta metálica (tuberia de concreto reforzado)</v>
          </cell>
        </row>
        <row r="51">
          <cell r="A51" t="str">
            <v>Formaleta para camisa de pilote</v>
          </cell>
        </row>
        <row r="52">
          <cell r="A52" t="str">
            <v>Fresadora de pavimento</v>
          </cell>
        </row>
        <row r="53">
          <cell r="A53" t="str">
            <v>Fresadora y recicladora de pavimento</v>
          </cell>
        </row>
        <row r="54">
          <cell r="A54" t="str">
            <v>Gato para tensionamiento</v>
          </cell>
        </row>
        <row r="55">
          <cell r="A55" t="str">
            <v>Grua 10 ton</v>
          </cell>
        </row>
        <row r="56">
          <cell r="A56" t="str">
            <v>Grua (capacidad 15 ton)</v>
          </cell>
        </row>
        <row r="57">
          <cell r="A57" t="str">
            <v>Grua con torre</v>
          </cell>
        </row>
        <row r="58">
          <cell r="A58" t="str">
            <v>Grua telescópica</v>
          </cell>
        </row>
        <row r="59">
          <cell r="A59" t="str">
            <v>Guadañadora</v>
          </cell>
        </row>
        <row r="60">
          <cell r="A60" t="str">
            <v>Maquina térmica pegatachas</v>
          </cell>
        </row>
        <row r="61">
          <cell r="A61" t="str">
            <v>Mezcladora de concreto (1bulto)</v>
          </cell>
        </row>
        <row r="62">
          <cell r="A62" t="str">
            <v>Montacargas</v>
          </cell>
        </row>
        <row r="63">
          <cell r="A63" t="str">
            <v>Motobomba 3 PULGADAS</v>
          </cell>
        </row>
        <row r="64">
          <cell r="A64" t="str">
            <v>Motobomba 4 PULGADAS</v>
          </cell>
        </row>
        <row r="65">
          <cell r="A65" t="str">
            <v>Motobomba 6" DIAMETRO DE BOMBEO DE 2M³/SEG.</v>
          </cell>
        </row>
        <row r="66">
          <cell r="A66" t="str">
            <v>Motobomba de concreto</v>
          </cell>
        </row>
        <row r="67">
          <cell r="A67" t="str">
            <v>Motoniveladora</v>
          </cell>
        </row>
        <row r="68">
          <cell r="A68" t="str">
            <v>Motosierra</v>
          </cell>
        </row>
        <row r="69">
          <cell r="A69" t="str">
            <v>Pala auxiliar de piloteadora</v>
          </cell>
        </row>
        <row r="70">
          <cell r="A70" t="str">
            <v>Pala grua con martillos</v>
          </cell>
        </row>
        <row r="71">
          <cell r="A71" t="str">
            <v>Piloteadora</v>
          </cell>
        </row>
        <row r="72">
          <cell r="A72" t="str">
            <v>Planta de asfalto en caliente</v>
          </cell>
        </row>
        <row r="73">
          <cell r="A73" t="str">
            <v>Planta de asfalto en frio</v>
          </cell>
        </row>
        <row r="74">
          <cell r="A74" t="str">
            <v xml:space="preserve">Planta eléctrica </v>
          </cell>
        </row>
        <row r="75">
          <cell r="A75" t="str">
            <v>Planta trituradora</v>
          </cell>
        </row>
        <row r="76">
          <cell r="A76" t="str">
            <v>Pluma capacidad 100 kg</v>
          </cell>
        </row>
        <row r="77">
          <cell r="A77" t="str">
            <v>Pulidora (8500 REV)</v>
          </cell>
        </row>
        <row r="78">
          <cell r="A78" t="str">
            <v>Pulvimixer</v>
          </cell>
        </row>
        <row r="79">
          <cell r="A79" t="str">
            <v>Regla vibratoria L=3m</v>
          </cell>
        </row>
        <row r="80">
          <cell r="A80" t="str">
            <v>Recicladora</v>
          </cell>
        </row>
        <row r="81">
          <cell r="A81" t="str">
            <v>Retrocargador</v>
          </cell>
        </row>
        <row r="82">
          <cell r="A82" t="str">
            <v>Retroexcavadora CAT 320</v>
          </cell>
        </row>
        <row r="83">
          <cell r="A83" t="str">
            <v xml:space="preserve">Retrocargador CAT 510 </v>
          </cell>
        </row>
        <row r="84">
          <cell r="A84" t="str">
            <v>Retroexcavadora A25C</v>
          </cell>
        </row>
        <row r="85">
          <cell r="A85" t="str">
            <v>Retroexcavadora E-200 sobre orugas</v>
          </cell>
        </row>
        <row r="86">
          <cell r="A86" t="str">
            <v>Retroexcavadora E-200 sobre orugas trabajo en rio</v>
          </cell>
        </row>
        <row r="87">
          <cell r="A87" t="str">
            <v>Retroexcavadora E-200 con martillo neumatico</v>
          </cell>
        </row>
        <row r="88">
          <cell r="A88" t="str">
            <v>Retroexcavadora 428 doble trasmición</v>
          </cell>
        </row>
        <row r="89">
          <cell r="A89" t="str">
            <v>Retroexcavadora sobre llantas JD 410</v>
          </cell>
        </row>
        <row r="90">
          <cell r="A90" t="str">
            <v>Taco metálico o puntal (escamas en concreto)</v>
          </cell>
        </row>
        <row r="91">
          <cell r="A91" t="str">
            <v>Tarifa de transporte</v>
          </cell>
        </row>
        <row r="92">
          <cell r="A92" t="str">
            <v>Tarifa de transporte para  mezclas</v>
          </cell>
        </row>
        <row r="93">
          <cell r="A93" t="str">
            <v xml:space="preserve">Tarifa de transporte de mezclas para bacheo </v>
          </cell>
        </row>
        <row r="94">
          <cell r="A94" t="str">
            <v>Tarifa de transporte de estructuras metálicas en obra</v>
          </cell>
        </row>
        <row r="95">
          <cell r="A95" t="str">
            <v xml:space="preserve">Tarifa de transporte de estructuras metálicas </v>
          </cell>
        </row>
        <row r="96">
          <cell r="A96" t="str">
            <v>Terminadora de asfalto (Finisher)</v>
          </cell>
        </row>
        <row r="97">
          <cell r="A97" t="str">
            <v>Vehiculo delineador</v>
          </cell>
        </row>
        <row r="98">
          <cell r="A98" t="str">
            <v>Vibrador de concreto</v>
          </cell>
        </row>
        <row r="99">
          <cell r="A99" t="str">
            <v>Vibrocompatador Dynapac (10 ton)</v>
          </cell>
        </row>
        <row r="100">
          <cell r="A100" t="str">
            <v>Vibrocompatador Dynapac C15</v>
          </cell>
        </row>
        <row r="101">
          <cell r="A101" t="str">
            <v>Volqueta 6 m3</v>
          </cell>
        </row>
        <row r="102">
          <cell r="A102" t="str">
            <v>Equipo de sandblasting</v>
          </cell>
        </row>
        <row r="103">
          <cell r="A103" t="str">
            <v>Taladro</v>
          </cell>
        </row>
        <row r="104">
          <cell r="A104" t="str">
            <v>dispensador neumatico hit-p500</v>
          </cell>
        </row>
        <row r="106">
          <cell r="A106" t="str">
            <v>Camisa</v>
          </cell>
        </row>
      </sheetData>
      <sheetData sheetId="3">
        <row r="6">
          <cell r="A6" t="str">
            <v>ADMINISTRACION</v>
          </cell>
        </row>
        <row r="7">
          <cell r="A7" t="str">
            <v>IMPREVISTOS</v>
          </cell>
        </row>
        <row r="8">
          <cell r="A8" t="str">
            <v>UTILIDAD</v>
          </cell>
        </row>
        <row r="9">
          <cell r="A9" t="str">
            <v>PRESTACIONES</v>
          </cell>
        </row>
        <row r="10">
          <cell r="A10" t="str">
            <v>DISTANCIA ACARREO 1</v>
          </cell>
        </row>
        <row r="11">
          <cell r="A11" t="str">
            <v>DISTANCIA SUMINISTRO (MATERIAL DE LA ZONA)</v>
          </cell>
        </row>
        <row r="12">
          <cell r="A12" t="str">
            <v>DISTANCIA SUMINISTRO</v>
          </cell>
        </row>
        <row r="13">
          <cell r="A13" t="str">
            <v>DISTANCIA SUMINISTRO BASES SUB BASES AFIRMADOS</v>
          </cell>
        </row>
        <row r="14">
          <cell r="A14" t="str">
            <v>DISTANCIA DE SUMINISTRO CONCRETOS</v>
          </cell>
        </row>
        <row r="15">
          <cell r="A15" t="str">
            <v>DISTANCIA DE SUMINISTRO MEZCLAS ASFALTICAS</v>
          </cell>
        </row>
        <row r="16">
          <cell r="A16" t="str">
            <v>DISTANCIA TRANSPORTE ESTRUCTURA METALICA</v>
          </cell>
        </row>
        <row r="17">
          <cell r="A17" t="str">
            <v>CADENERO</v>
          </cell>
        </row>
        <row r="18">
          <cell r="A18" t="str">
            <v>INSPECTOR DE FABRICACION Y MONTAJE</v>
          </cell>
        </row>
        <row r="19">
          <cell r="A19" t="str">
            <v>OBRERO</v>
          </cell>
        </row>
        <row r="20">
          <cell r="A20" t="str">
            <v>OFICIAL</v>
          </cell>
        </row>
        <row r="21">
          <cell r="A21" t="str">
            <v>OFICIAL EXPERTO EN DESMONTAJE</v>
          </cell>
        </row>
        <row r="22">
          <cell r="A22" t="str">
            <v>PALETEROS</v>
          </cell>
        </row>
        <row r="23">
          <cell r="A23" t="str">
            <v>RASTRILLEROS</v>
          </cell>
        </row>
        <row r="24">
          <cell r="A24" t="str">
            <v>SOLDADOR</v>
          </cell>
        </row>
        <row r="25">
          <cell r="A25" t="str">
            <v>TOPOGRAFO</v>
          </cell>
        </row>
        <row r="26">
          <cell r="A26" t="str">
            <v>PINTOR</v>
          </cell>
        </row>
        <row r="28">
          <cell r="A28" t="str">
            <v>3 AYUDANTES</v>
          </cell>
        </row>
        <row r="29">
          <cell r="A29" t="str">
            <v>2 OBREROS</v>
          </cell>
        </row>
        <row r="30">
          <cell r="A30" t="str">
            <v>3 OBREROS</v>
          </cell>
        </row>
        <row r="31">
          <cell r="A31" t="str">
            <v>4 OBREROS</v>
          </cell>
        </row>
        <row r="32">
          <cell r="A32" t="str">
            <v>5 OBREROS</v>
          </cell>
        </row>
        <row r="33">
          <cell r="A33" t="str">
            <v>6 OBREROS</v>
          </cell>
        </row>
        <row r="34">
          <cell r="A34" t="str">
            <v>7 OBREROS</v>
          </cell>
        </row>
        <row r="35">
          <cell r="A35" t="str">
            <v>8 OBREROS</v>
          </cell>
        </row>
        <row r="36">
          <cell r="A36" t="str">
            <v>9 OBREROS</v>
          </cell>
        </row>
        <row r="37">
          <cell r="A37" t="str">
            <v>10 OBREROS</v>
          </cell>
        </row>
        <row r="38">
          <cell r="A38" t="str">
            <v>11 OBREROS</v>
          </cell>
        </row>
        <row r="39">
          <cell r="A39" t="str">
            <v>12 OBREROS</v>
          </cell>
        </row>
        <row r="40">
          <cell r="A40" t="str">
            <v>13 OBREROS</v>
          </cell>
        </row>
        <row r="41">
          <cell r="A41" t="str">
            <v>14 OBREROS</v>
          </cell>
        </row>
        <row r="42">
          <cell r="A42" t="str">
            <v>15 OBREROS</v>
          </cell>
        </row>
        <row r="43">
          <cell r="A43" t="str">
            <v>16 OBREROS</v>
          </cell>
        </row>
        <row r="44">
          <cell r="A44" t="str">
            <v>17 OBREROS</v>
          </cell>
        </row>
        <row r="45">
          <cell r="A45" t="str">
            <v>18 OBREROS</v>
          </cell>
        </row>
        <row r="46">
          <cell r="A46" t="str">
            <v>19 OBREROS</v>
          </cell>
        </row>
        <row r="47">
          <cell r="A47" t="str">
            <v>20 OBREROS</v>
          </cell>
        </row>
        <row r="48">
          <cell r="A48" t="str">
            <v>21 OBREROS</v>
          </cell>
        </row>
        <row r="49">
          <cell r="A49" t="str">
            <v>22 OBREROS</v>
          </cell>
        </row>
        <row r="50">
          <cell r="A50" t="str">
            <v>23 OBREROS</v>
          </cell>
        </row>
        <row r="51">
          <cell r="A51" t="str">
            <v>24 OBREROS</v>
          </cell>
        </row>
        <row r="52">
          <cell r="A52" t="str">
            <v>25 OBREROS</v>
          </cell>
        </row>
        <row r="53">
          <cell r="A53" t="str">
            <v>2 PALETEROS</v>
          </cell>
        </row>
        <row r="54">
          <cell r="A54" t="str">
            <v>CUADRILLA ASFALTEROS (6 obrero, 2 rastrilleros y 1 oficial)</v>
          </cell>
        </row>
        <row r="55">
          <cell r="A55" t="str">
            <v>1 ARMADOR</v>
          </cell>
        </row>
        <row r="56">
          <cell r="A56" t="str">
            <v>1 CORTADOR</v>
          </cell>
        </row>
        <row r="57">
          <cell r="A57" t="str">
            <v>1 AYUDANTE</v>
          </cell>
        </row>
        <row r="58">
          <cell r="A58" t="str">
            <v>1 NIVELETERO</v>
          </cell>
        </row>
        <row r="59">
          <cell r="A59" t="str">
            <v>CUADRILLA PARA BACHEO (6 obreroS, 2 NIVELETEROS y 1 oficial)</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PRESUPUESTO POR CAPITULOS"/>
      <sheetName val="APUS"/>
      <sheetName val="CANTIDADES"/>
      <sheetName val="LISTA DE MATERIALES"/>
      <sheetName val="MANO DE OBRA"/>
      <sheetName val="EQUIPO"/>
    </sheetNames>
    <sheetDataSet>
      <sheetData sheetId="0" refreshError="1"/>
      <sheetData sheetId="1" refreshError="1"/>
      <sheetData sheetId="2" refreshError="1"/>
      <sheetData sheetId="3" refreshError="1"/>
      <sheetData sheetId="4">
        <row r="11">
          <cell r="D11">
            <v>2650</v>
          </cell>
        </row>
      </sheetData>
      <sheetData sheetId="5">
        <row r="9">
          <cell r="D9">
            <v>1500</v>
          </cell>
        </row>
        <row r="38">
          <cell r="D38">
            <v>650</v>
          </cell>
        </row>
      </sheetData>
      <sheetData sheetId="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ERTURA"/>
      <sheetName val="VERIFICACION JURIDICA"/>
      <sheetName val="VERIFICACION FINANCIERA"/>
      <sheetName val="VERIFICACION TECNICA"/>
      <sheetName val="VTE"/>
      <sheetName val="CALIFICACION PERSONAL"/>
      <sheetName val="CORREC. ARITM."/>
      <sheetName val="PROPUESTA ECONOMICA"/>
    </sheetNames>
    <sheetDataSet>
      <sheetData sheetId="0"/>
      <sheetData sheetId="1"/>
      <sheetData sheetId="2"/>
      <sheetData sheetId="3">
        <row r="34">
          <cell r="A34" t="str">
            <v>FORMULA</v>
          </cell>
          <cell r="B34" t="str">
            <v>MEDIA</v>
          </cell>
        </row>
        <row r="35">
          <cell r="A35">
            <v>1</v>
          </cell>
          <cell r="B35">
            <v>479290441.5</v>
          </cell>
        </row>
        <row r="36">
          <cell r="A36">
            <v>2</v>
          </cell>
          <cell r="B36">
            <v>479307440.25</v>
          </cell>
        </row>
        <row r="37">
          <cell r="A37">
            <v>3</v>
          </cell>
          <cell r="B37">
            <v>480311998.63588244</v>
          </cell>
        </row>
      </sheetData>
      <sheetData sheetId="4"/>
      <sheetData sheetId="5"/>
      <sheetData sheetId="6"/>
      <sheetData sheetId="7"/>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ERTURA"/>
      <sheetName val="VERIFICACION JURIDICA"/>
      <sheetName val="VERIFICACION FINANCIERA"/>
      <sheetName val="VERIFICACION TECNICA"/>
      <sheetName val="VTE"/>
      <sheetName val="CALIFICACION PERSONAL"/>
      <sheetName val="CORREC. ARITM."/>
      <sheetName val="PROPUESTA ECONOMICA"/>
    </sheetNames>
    <sheetDataSet>
      <sheetData sheetId="0"/>
      <sheetData sheetId="1"/>
      <sheetData sheetId="2"/>
      <sheetData sheetId="3">
        <row r="34">
          <cell r="A34" t="str">
            <v>FORMULA</v>
          </cell>
          <cell r="B34" t="str">
            <v>MEDIA</v>
          </cell>
        </row>
        <row r="35">
          <cell r="A35">
            <v>1</v>
          </cell>
          <cell r="B35">
            <v>479290441.5</v>
          </cell>
        </row>
        <row r="36">
          <cell r="A36">
            <v>2</v>
          </cell>
          <cell r="B36">
            <v>479307440.25</v>
          </cell>
        </row>
        <row r="37">
          <cell r="A37">
            <v>3</v>
          </cell>
          <cell r="B37">
            <v>480311998.63588244</v>
          </cell>
        </row>
      </sheetData>
      <sheetData sheetId="4">
        <row r="10">
          <cell r="O10">
            <v>6910808909</v>
          </cell>
        </row>
      </sheetData>
      <sheetData sheetId="5"/>
      <sheetData sheetId="6">
        <row r="85">
          <cell r="N85">
            <v>479324439</v>
          </cell>
        </row>
      </sheetData>
      <sheetData sheetId="7"/>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Apus_Preliminares"/>
      <sheetName val="Apus_Cimentación_Est.Met"/>
      <sheetName val="Apus_HS"/>
      <sheetName val="Apus_In.Elect"/>
      <sheetName val="Apus_Cubierta"/>
      <sheetName val="Insumos"/>
      <sheetName val="Equipo_Trans "/>
      <sheetName val="M.Obra"/>
      <sheetName val="ESP.GENERAL"/>
    </sheetNames>
    <sheetDataSet>
      <sheetData sheetId="0" refreshError="1"/>
      <sheetData sheetId="1" refreshError="1"/>
      <sheetData sheetId="2" refreshError="1"/>
      <sheetData sheetId="3" refreshError="1"/>
      <sheetData sheetId="4" refreshError="1"/>
      <sheetData sheetId="5" refreshError="1"/>
      <sheetData sheetId="6">
        <row r="4">
          <cell r="A4" t="str">
            <v>A</v>
          </cell>
        </row>
        <row r="5">
          <cell r="A5">
            <v>1</v>
          </cell>
        </row>
        <row r="6">
          <cell r="A6" t="str">
            <v>A12</v>
          </cell>
        </row>
        <row r="7">
          <cell r="A7" t="str">
            <v>A01</v>
          </cell>
        </row>
        <row r="8">
          <cell r="A8" t="str">
            <v>A13</v>
          </cell>
        </row>
        <row r="9">
          <cell r="A9" t="str">
            <v>A11</v>
          </cell>
        </row>
        <row r="10">
          <cell r="A10" t="str">
            <v>A02</v>
          </cell>
        </row>
        <row r="11">
          <cell r="A11" t="str">
            <v>A04</v>
          </cell>
        </row>
        <row r="12">
          <cell r="A12" t="str">
            <v>A05</v>
          </cell>
        </row>
        <row r="13">
          <cell r="A13" t="str">
            <v>A03</v>
          </cell>
        </row>
        <row r="14">
          <cell r="A14" t="str">
            <v>A14</v>
          </cell>
        </row>
        <row r="15">
          <cell r="A15" t="str">
            <v>A06</v>
          </cell>
        </row>
        <row r="16">
          <cell r="A16" t="str">
            <v>A07</v>
          </cell>
        </row>
        <row r="17">
          <cell r="A17" t="str">
            <v>A08</v>
          </cell>
        </row>
        <row r="18">
          <cell r="A18" t="str">
            <v>A09</v>
          </cell>
        </row>
        <row r="19">
          <cell r="A19" t="str">
            <v>A15</v>
          </cell>
        </row>
        <row r="20">
          <cell r="A20" t="str">
            <v>A16</v>
          </cell>
        </row>
        <row r="21">
          <cell r="A21" t="str">
            <v>A17</v>
          </cell>
        </row>
        <row r="22">
          <cell r="A22" t="str">
            <v>A18</v>
          </cell>
        </row>
        <row r="23">
          <cell r="A23" t="str">
            <v>A19</v>
          </cell>
        </row>
        <row r="24">
          <cell r="A24" t="str">
            <v>B</v>
          </cell>
        </row>
        <row r="25">
          <cell r="A25" t="str">
            <v>B01</v>
          </cell>
        </row>
        <row r="26">
          <cell r="A26" t="str">
            <v>B06</v>
          </cell>
        </row>
        <row r="27">
          <cell r="A27" t="str">
            <v>B12</v>
          </cell>
        </row>
        <row r="28">
          <cell r="A28" t="str">
            <v>B02</v>
          </cell>
        </row>
        <row r="29">
          <cell r="A29" t="str">
            <v>B07</v>
          </cell>
        </row>
        <row r="30">
          <cell r="A30" t="str">
            <v>B09</v>
          </cell>
        </row>
        <row r="31">
          <cell r="A31" t="str">
            <v>B03</v>
          </cell>
        </row>
        <row r="32">
          <cell r="A32" t="str">
            <v>B05</v>
          </cell>
        </row>
        <row r="33">
          <cell r="A33" t="str">
            <v>B04</v>
          </cell>
        </row>
        <row r="34">
          <cell r="A34" t="str">
            <v>B08</v>
          </cell>
        </row>
        <row r="35">
          <cell r="A35" t="str">
            <v>B11</v>
          </cell>
        </row>
        <row r="36">
          <cell r="A36" t="str">
            <v>B10</v>
          </cell>
        </row>
        <row r="37">
          <cell r="A37" t="str">
            <v>B13</v>
          </cell>
        </row>
        <row r="38">
          <cell r="A38" t="str">
            <v>B14</v>
          </cell>
        </row>
        <row r="39">
          <cell r="A39" t="str">
            <v>B15</v>
          </cell>
        </row>
        <row r="40">
          <cell r="A40" t="str">
            <v>C</v>
          </cell>
        </row>
        <row r="41">
          <cell r="A41" t="str">
            <v>C15</v>
          </cell>
        </row>
        <row r="42">
          <cell r="A42" t="str">
            <v>C15A</v>
          </cell>
        </row>
        <row r="43">
          <cell r="A43" t="str">
            <v>C01</v>
          </cell>
        </row>
        <row r="44">
          <cell r="A44" t="str">
            <v>C30</v>
          </cell>
        </row>
        <row r="45">
          <cell r="A45" t="str">
            <v>C03</v>
          </cell>
        </row>
        <row r="46">
          <cell r="A46" t="str">
            <v>C24</v>
          </cell>
        </row>
        <row r="47">
          <cell r="A47" t="str">
            <v>C16</v>
          </cell>
        </row>
        <row r="48">
          <cell r="A48" t="str">
            <v>C39</v>
          </cell>
        </row>
        <row r="49">
          <cell r="A49" t="str">
            <v>C40</v>
          </cell>
        </row>
        <row r="50">
          <cell r="A50" t="str">
            <v>C04</v>
          </cell>
        </row>
        <row r="51">
          <cell r="A51" t="str">
            <v>C41</v>
          </cell>
        </row>
        <row r="52">
          <cell r="A52" t="str">
            <v>C27</v>
          </cell>
        </row>
        <row r="53">
          <cell r="A53" t="str">
            <v>C29</v>
          </cell>
        </row>
        <row r="54">
          <cell r="A54" t="str">
            <v>C28</v>
          </cell>
        </row>
        <row r="55">
          <cell r="A55" t="str">
            <v>C05</v>
          </cell>
        </row>
        <row r="56">
          <cell r="A56" t="str">
            <v>C42</v>
          </cell>
        </row>
        <row r="57">
          <cell r="A57" t="str">
            <v>C23</v>
          </cell>
        </row>
        <row r="58">
          <cell r="A58" t="str">
            <v>C06</v>
          </cell>
        </row>
        <row r="59">
          <cell r="A59" t="str">
            <v>C26</v>
          </cell>
        </row>
        <row r="60">
          <cell r="A60" t="str">
            <v>C20</v>
          </cell>
        </row>
        <row r="61">
          <cell r="A61" t="str">
            <v>C22</v>
          </cell>
        </row>
        <row r="62">
          <cell r="A62" t="str">
            <v>C07</v>
          </cell>
        </row>
        <row r="63">
          <cell r="A63" t="str">
            <v>C18</v>
          </cell>
        </row>
        <row r="64">
          <cell r="A64" t="str">
            <v>C17</v>
          </cell>
        </row>
        <row r="65">
          <cell r="A65" t="str">
            <v>C38</v>
          </cell>
        </row>
        <row r="66">
          <cell r="A66" t="str">
            <v>C12</v>
          </cell>
        </row>
        <row r="67">
          <cell r="A67" t="str">
            <v>C33</v>
          </cell>
        </row>
        <row r="68">
          <cell r="A68" t="str">
            <v>C37</v>
          </cell>
        </row>
        <row r="69">
          <cell r="A69" t="str">
            <v>C36</v>
          </cell>
        </row>
        <row r="70">
          <cell r="A70" t="str">
            <v>C02</v>
          </cell>
        </row>
        <row r="71">
          <cell r="A71" t="str">
            <v>C02A</v>
          </cell>
        </row>
        <row r="72">
          <cell r="A72" t="str">
            <v>C13</v>
          </cell>
        </row>
        <row r="73">
          <cell r="A73" t="str">
            <v>C32</v>
          </cell>
        </row>
        <row r="74">
          <cell r="A74" t="str">
            <v>C21</v>
          </cell>
        </row>
        <row r="75">
          <cell r="A75" t="str">
            <v>C08</v>
          </cell>
        </row>
        <row r="76">
          <cell r="A76" t="str">
            <v>C34</v>
          </cell>
        </row>
        <row r="77">
          <cell r="A77" t="str">
            <v>C14</v>
          </cell>
        </row>
        <row r="78">
          <cell r="A78" t="str">
            <v>C35</v>
          </cell>
        </row>
        <row r="79">
          <cell r="A79" t="str">
            <v>C09</v>
          </cell>
        </row>
        <row r="80">
          <cell r="A80" t="str">
            <v>C25</v>
          </cell>
        </row>
        <row r="81">
          <cell r="A81" t="str">
            <v>C19</v>
          </cell>
        </row>
        <row r="82">
          <cell r="A82" t="str">
            <v>C10</v>
          </cell>
        </row>
        <row r="83">
          <cell r="A83" t="str">
            <v>C11</v>
          </cell>
        </row>
        <row r="84">
          <cell r="A84" t="str">
            <v>C31</v>
          </cell>
        </row>
        <row r="85">
          <cell r="A85" t="str">
            <v>C43</v>
          </cell>
        </row>
        <row r="86">
          <cell r="A86" t="str">
            <v>C44</v>
          </cell>
        </row>
        <row r="87">
          <cell r="A87" t="str">
            <v>C45</v>
          </cell>
        </row>
        <row r="88">
          <cell r="A88" t="str">
            <v>C46</v>
          </cell>
        </row>
        <row r="89">
          <cell r="A89" t="str">
            <v>C47</v>
          </cell>
        </row>
        <row r="90">
          <cell r="A90" t="str">
            <v>C48</v>
          </cell>
        </row>
        <row r="91">
          <cell r="A91" t="str">
            <v>C49</v>
          </cell>
        </row>
        <row r="92">
          <cell r="A92" t="str">
            <v>C50</v>
          </cell>
        </row>
        <row r="93">
          <cell r="A93" t="str">
            <v>C51</v>
          </cell>
        </row>
        <row r="94">
          <cell r="A94" t="str">
            <v>C52</v>
          </cell>
        </row>
        <row r="95">
          <cell r="A95" t="str">
            <v>C53</v>
          </cell>
        </row>
        <row r="96">
          <cell r="A96" t="str">
            <v>C54</v>
          </cell>
        </row>
        <row r="97">
          <cell r="A97" t="str">
            <v>C55</v>
          </cell>
        </row>
        <row r="98">
          <cell r="A98" t="str">
            <v>C56</v>
          </cell>
        </row>
        <row r="99">
          <cell r="A99" t="str">
            <v>D</v>
          </cell>
        </row>
        <row r="100">
          <cell r="A100" t="str">
            <v>D23</v>
          </cell>
        </row>
        <row r="101">
          <cell r="A101" t="str">
            <v>D22</v>
          </cell>
        </row>
        <row r="102">
          <cell r="A102" t="str">
            <v>D20</v>
          </cell>
        </row>
        <row r="103">
          <cell r="A103" t="str">
            <v>D16</v>
          </cell>
        </row>
        <row r="104">
          <cell r="A104" t="str">
            <v>D21</v>
          </cell>
        </row>
        <row r="105">
          <cell r="A105" t="str">
            <v>D17</v>
          </cell>
        </row>
        <row r="106">
          <cell r="A106" t="str">
            <v>D01</v>
          </cell>
        </row>
        <row r="107">
          <cell r="A107" t="str">
            <v>D19</v>
          </cell>
        </row>
        <row r="108">
          <cell r="A108" t="str">
            <v>D15</v>
          </cell>
        </row>
        <row r="109">
          <cell r="A109" t="str">
            <v>D18</v>
          </cell>
        </row>
        <row r="110">
          <cell r="A110" t="str">
            <v>D14</v>
          </cell>
        </row>
        <row r="111">
          <cell r="A111" t="str">
            <v>D02</v>
          </cell>
        </row>
        <row r="112">
          <cell r="A112" t="str">
            <v>D05</v>
          </cell>
        </row>
        <row r="113">
          <cell r="A113" t="str">
            <v>D03</v>
          </cell>
        </row>
        <row r="114">
          <cell r="A114" t="str">
            <v>D13</v>
          </cell>
        </row>
        <row r="115">
          <cell r="A115" t="str">
            <v>D13A</v>
          </cell>
        </row>
        <row r="116">
          <cell r="A116" t="str">
            <v>D13B</v>
          </cell>
        </row>
        <row r="117">
          <cell r="A117" t="str">
            <v>D13C</v>
          </cell>
        </row>
        <row r="118">
          <cell r="A118" t="str">
            <v>D13D</v>
          </cell>
        </row>
        <row r="119">
          <cell r="A119" t="str">
            <v>D13E</v>
          </cell>
        </row>
        <row r="120">
          <cell r="A120" t="str">
            <v>D13F</v>
          </cell>
        </row>
        <row r="121">
          <cell r="A121" t="str">
            <v>D13G</v>
          </cell>
        </row>
        <row r="122">
          <cell r="A122" t="str">
            <v>D13H</v>
          </cell>
        </row>
        <row r="123">
          <cell r="A123" t="str">
            <v>D13I</v>
          </cell>
        </row>
        <row r="124">
          <cell r="A124" t="str">
            <v>D13J</v>
          </cell>
        </row>
        <row r="125">
          <cell r="A125" t="str">
            <v>D13K</v>
          </cell>
        </row>
        <row r="126">
          <cell r="A126" t="str">
            <v>D07</v>
          </cell>
        </row>
        <row r="127">
          <cell r="A127" t="str">
            <v>D10</v>
          </cell>
        </row>
        <row r="128">
          <cell r="A128" t="str">
            <v>D04</v>
          </cell>
        </row>
        <row r="129">
          <cell r="A129" t="str">
            <v>D04A</v>
          </cell>
        </row>
        <row r="130">
          <cell r="A130" t="str">
            <v>D04B</v>
          </cell>
        </row>
        <row r="131">
          <cell r="A131" t="str">
            <v>D04C</v>
          </cell>
        </row>
        <row r="132">
          <cell r="A132" t="str">
            <v>D06</v>
          </cell>
        </row>
        <row r="133">
          <cell r="A133" t="str">
            <v>D09</v>
          </cell>
        </row>
        <row r="134">
          <cell r="A134" t="str">
            <v>D12</v>
          </cell>
        </row>
        <row r="135">
          <cell r="A135" t="str">
            <v>D08</v>
          </cell>
        </row>
        <row r="136">
          <cell r="A136" t="str">
            <v>D11</v>
          </cell>
        </row>
        <row r="137">
          <cell r="A137" t="str">
            <v>D24</v>
          </cell>
        </row>
        <row r="138">
          <cell r="A138" t="str">
            <v>D25</v>
          </cell>
        </row>
        <row r="139">
          <cell r="A139" t="str">
            <v>D26</v>
          </cell>
        </row>
        <row r="140">
          <cell r="A140" t="str">
            <v>D27</v>
          </cell>
        </row>
        <row r="141">
          <cell r="A141" t="str">
            <v>D28</v>
          </cell>
        </row>
        <row r="142">
          <cell r="A142" t="str">
            <v>D29</v>
          </cell>
        </row>
        <row r="143">
          <cell r="A143" t="str">
            <v>ELEC</v>
          </cell>
        </row>
        <row r="144">
          <cell r="A144" t="str">
            <v>ELE-01</v>
          </cell>
        </row>
        <row r="145">
          <cell r="A145" t="str">
            <v>ELE-02</v>
          </cell>
        </row>
        <row r="146">
          <cell r="A146" t="str">
            <v>ELE-03</v>
          </cell>
        </row>
        <row r="147">
          <cell r="A147" t="str">
            <v>ELE-04</v>
          </cell>
        </row>
        <row r="148">
          <cell r="A148" t="str">
            <v>ELE-05</v>
          </cell>
        </row>
        <row r="149">
          <cell r="A149" t="str">
            <v>ELE-06</v>
          </cell>
        </row>
        <row r="153">
          <cell r="A153" t="str">
            <v>E</v>
          </cell>
        </row>
        <row r="154">
          <cell r="A154" t="str">
            <v>E01</v>
          </cell>
        </row>
        <row r="155">
          <cell r="A155" t="str">
            <v>E01A</v>
          </cell>
        </row>
        <row r="156">
          <cell r="A156" t="str">
            <v>E17</v>
          </cell>
        </row>
        <row r="157">
          <cell r="A157" t="str">
            <v>E25</v>
          </cell>
        </row>
        <row r="158">
          <cell r="A158" t="str">
            <v>E09</v>
          </cell>
        </row>
        <row r="159">
          <cell r="A159" t="str">
            <v>E21</v>
          </cell>
        </row>
        <row r="160">
          <cell r="A160" t="str">
            <v>E28</v>
          </cell>
        </row>
        <row r="161">
          <cell r="A161" t="str">
            <v>E26</v>
          </cell>
        </row>
        <row r="162">
          <cell r="A162" t="str">
            <v>E02</v>
          </cell>
        </row>
        <row r="163">
          <cell r="A163" t="str">
            <v>E02A</v>
          </cell>
        </row>
        <row r="164">
          <cell r="A164" t="str">
            <v>E02B</v>
          </cell>
        </row>
        <row r="165">
          <cell r="A165" t="str">
            <v>E54</v>
          </cell>
        </row>
        <row r="166">
          <cell r="A166" t="str">
            <v>E55</v>
          </cell>
        </row>
        <row r="167">
          <cell r="A167" t="str">
            <v>E52</v>
          </cell>
        </row>
        <row r="168">
          <cell r="A168" t="str">
            <v>E53</v>
          </cell>
        </row>
        <row r="169">
          <cell r="A169" t="str">
            <v>E48</v>
          </cell>
        </row>
        <row r="170">
          <cell r="A170" t="str">
            <v>E50</v>
          </cell>
        </row>
        <row r="171">
          <cell r="A171" t="str">
            <v>E49</v>
          </cell>
        </row>
        <row r="172">
          <cell r="A172" t="str">
            <v>E51</v>
          </cell>
        </row>
        <row r="173">
          <cell r="A173" t="str">
            <v>E44</v>
          </cell>
        </row>
        <row r="174">
          <cell r="A174" t="str">
            <v>E46</v>
          </cell>
        </row>
        <row r="175">
          <cell r="A175" t="str">
            <v>E45</v>
          </cell>
        </row>
        <row r="176">
          <cell r="A176" t="str">
            <v>E47</v>
          </cell>
        </row>
        <row r="177">
          <cell r="A177" t="str">
            <v>E42</v>
          </cell>
        </row>
        <row r="178">
          <cell r="A178" t="str">
            <v>E43</v>
          </cell>
        </row>
        <row r="179">
          <cell r="A179" t="str">
            <v>E40</v>
          </cell>
        </row>
        <row r="180">
          <cell r="A180" t="str">
            <v>E41</v>
          </cell>
        </row>
        <row r="181">
          <cell r="A181" t="str">
            <v>E36</v>
          </cell>
        </row>
        <row r="182">
          <cell r="A182" t="str">
            <v>E38</v>
          </cell>
        </row>
        <row r="183">
          <cell r="A183" t="str">
            <v>E39</v>
          </cell>
        </row>
        <row r="184">
          <cell r="A184" t="str">
            <v>E37</v>
          </cell>
        </row>
        <row r="185">
          <cell r="A185" t="str">
            <v>E32</v>
          </cell>
        </row>
        <row r="186">
          <cell r="A186" t="str">
            <v>E34</v>
          </cell>
        </row>
        <row r="187">
          <cell r="A187" t="str">
            <v>E33</v>
          </cell>
        </row>
        <row r="188">
          <cell r="A188" t="str">
            <v>E35</v>
          </cell>
        </row>
        <row r="189">
          <cell r="A189" t="str">
            <v>E03</v>
          </cell>
        </row>
        <row r="190">
          <cell r="A190" t="str">
            <v>E23</v>
          </cell>
        </row>
        <row r="191">
          <cell r="A191" t="str">
            <v>E22</v>
          </cell>
        </row>
        <row r="192">
          <cell r="A192" t="str">
            <v>E04</v>
          </cell>
        </row>
        <row r="193">
          <cell r="A193" t="str">
            <v>E05</v>
          </cell>
        </row>
        <row r="194">
          <cell r="A194" t="str">
            <v>E24</v>
          </cell>
        </row>
        <row r="195">
          <cell r="A195" t="str">
            <v>E68</v>
          </cell>
        </row>
        <row r="196">
          <cell r="A196" t="str">
            <v>E69</v>
          </cell>
        </row>
        <row r="197">
          <cell r="A197" t="str">
            <v>E70</v>
          </cell>
        </row>
        <row r="198">
          <cell r="A198" t="str">
            <v>E71</v>
          </cell>
        </row>
        <row r="199">
          <cell r="A199" t="str">
            <v>E06</v>
          </cell>
        </row>
        <row r="200">
          <cell r="A200" t="str">
            <v>E07</v>
          </cell>
        </row>
        <row r="201">
          <cell r="A201" t="str">
            <v>E08</v>
          </cell>
        </row>
        <row r="202">
          <cell r="A202" t="str">
            <v>E31</v>
          </cell>
        </row>
        <row r="203">
          <cell r="A203" t="str">
            <v>E30</v>
          </cell>
        </row>
        <row r="204">
          <cell r="A204" t="str">
            <v>E10</v>
          </cell>
        </row>
        <row r="205">
          <cell r="A205" t="str">
            <v>E29</v>
          </cell>
        </row>
        <row r="206">
          <cell r="A206" t="str">
            <v>E11</v>
          </cell>
        </row>
        <row r="207">
          <cell r="A207" t="str">
            <v>E60</v>
          </cell>
        </row>
        <row r="208">
          <cell r="A208" t="str">
            <v>E61</v>
          </cell>
        </row>
        <row r="209">
          <cell r="A209" t="str">
            <v>E58</v>
          </cell>
        </row>
        <row r="210">
          <cell r="A210" t="str">
            <v>E59</v>
          </cell>
        </row>
        <row r="211">
          <cell r="A211" t="str">
            <v>E56</v>
          </cell>
        </row>
        <row r="212">
          <cell r="A212" t="str">
            <v>E57</v>
          </cell>
        </row>
        <row r="213">
          <cell r="A213" t="str">
            <v>E66</v>
          </cell>
        </row>
        <row r="214">
          <cell r="A214" t="str">
            <v>E67</v>
          </cell>
        </row>
        <row r="215">
          <cell r="A215" t="str">
            <v>E67A</v>
          </cell>
        </row>
        <row r="216">
          <cell r="A216" t="str">
            <v>E67B</v>
          </cell>
        </row>
        <row r="217">
          <cell r="A217" t="str">
            <v>E64</v>
          </cell>
        </row>
        <row r="218">
          <cell r="A218" t="str">
            <v>E65</v>
          </cell>
        </row>
        <row r="219">
          <cell r="A219" t="str">
            <v>E62</v>
          </cell>
        </row>
        <row r="220">
          <cell r="A220" t="str">
            <v>E63</v>
          </cell>
        </row>
        <row r="221">
          <cell r="A221" t="str">
            <v>E13</v>
          </cell>
        </row>
        <row r="222">
          <cell r="A222" t="str">
            <v>E12</v>
          </cell>
        </row>
        <row r="223">
          <cell r="A223" t="str">
            <v>E14</v>
          </cell>
        </row>
        <row r="224">
          <cell r="A224" t="str">
            <v>E15</v>
          </cell>
        </row>
        <row r="225">
          <cell r="A225" t="str">
            <v>E16</v>
          </cell>
        </row>
        <row r="226">
          <cell r="A226" t="str">
            <v>E18</v>
          </cell>
        </row>
        <row r="227">
          <cell r="A227" t="str">
            <v>E19</v>
          </cell>
        </row>
        <row r="228">
          <cell r="A228" t="str">
            <v>E27</v>
          </cell>
        </row>
        <row r="229">
          <cell r="A229" t="str">
            <v>E20</v>
          </cell>
        </row>
        <row r="230">
          <cell r="A230" t="str">
            <v>E72</v>
          </cell>
        </row>
        <row r="231">
          <cell r="A231" t="str">
            <v>E76</v>
          </cell>
        </row>
        <row r="232">
          <cell r="A232" t="str">
            <v>E77</v>
          </cell>
        </row>
        <row r="233">
          <cell r="A233" t="str">
            <v>E78</v>
          </cell>
        </row>
        <row r="234">
          <cell r="A234" t="str">
            <v>F</v>
          </cell>
        </row>
        <row r="235">
          <cell r="A235" t="str">
            <v>F09</v>
          </cell>
        </row>
        <row r="236">
          <cell r="A236" t="str">
            <v>F02</v>
          </cell>
        </row>
        <row r="237">
          <cell r="A237" t="str">
            <v>F01</v>
          </cell>
        </row>
        <row r="238">
          <cell r="A238" t="str">
            <v>F03</v>
          </cell>
        </row>
        <row r="239">
          <cell r="A239" t="str">
            <v>F07</v>
          </cell>
        </row>
        <row r="240">
          <cell r="A240" t="str">
            <v>F11</v>
          </cell>
        </row>
        <row r="241">
          <cell r="A241" t="str">
            <v>F08</v>
          </cell>
        </row>
        <row r="242">
          <cell r="A242" t="str">
            <v>F05</v>
          </cell>
        </row>
        <row r="243">
          <cell r="A243" t="str">
            <v>F04</v>
          </cell>
        </row>
        <row r="244">
          <cell r="A244" t="str">
            <v>F06</v>
          </cell>
        </row>
        <row r="245">
          <cell r="A245" t="str">
            <v>F10</v>
          </cell>
        </row>
        <row r="246">
          <cell r="A246" t="str">
            <v>F12</v>
          </cell>
        </row>
        <row r="247">
          <cell r="A247" t="str">
            <v>F13</v>
          </cell>
        </row>
        <row r="248">
          <cell r="A248" t="str">
            <v>F14</v>
          </cell>
        </row>
        <row r="249">
          <cell r="A249" t="str">
            <v>F15</v>
          </cell>
        </row>
        <row r="250">
          <cell r="A250" t="str">
            <v>G</v>
          </cell>
        </row>
        <row r="251">
          <cell r="A251" t="str">
            <v>G1</v>
          </cell>
        </row>
        <row r="252">
          <cell r="A252" t="str">
            <v>G2</v>
          </cell>
        </row>
        <row r="253">
          <cell r="A253" t="str">
            <v>G3</v>
          </cell>
        </row>
        <row r="254">
          <cell r="A254" t="str">
            <v>G4</v>
          </cell>
        </row>
        <row r="255">
          <cell r="A255" t="str">
            <v>H</v>
          </cell>
        </row>
        <row r="256">
          <cell r="A256" t="str">
            <v>H11</v>
          </cell>
        </row>
        <row r="257">
          <cell r="A257" t="str">
            <v>H08</v>
          </cell>
        </row>
        <row r="258">
          <cell r="A258" t="str">
            <v>H01</v>
          </cell>
        </row>
        <row r="259">
          <cell r="A259" t="str">
            <v>H02</v>
          </cell>
        </row>
        <row r="260">
          <cell r="A260" t="str">
            <v>H12</v>
          </cell>
        </row>
        <row r="261">
          <cell r="A261" t="str">
            <v>H03</v>
          </cell>
        </row>
        <row r="262">
          <cell r="A262" t="str">
            <v>H04</v>
          </cell>
        </row>
        <row r="263">
          <cell r="A263" t="str">
            <v>H13</v>
          </cell>
        </row>
        <row r="264">
          <cell r="A264" t="str">
            <v>H09</v>
          </cell>
        </row>
        <row r="265">
          <cell r="A265" t="str">
            <v>H10</v>
          </cell>
        </row>
        <row r="266">
          <cell r="A266" t="str">
            <v>H15</v>
          </cell>
        </row>
        <row r="267">
          <cell r="A267" t="str">
            <v>H16</v>
          </cell>
        </row>
        <row r="268">
          <cell r="A268" t="str">
            <v>H05</v>
          </cell>
        </row>
        <row r="269">
          <cell r="A269" t="str">
            <v>H06</v>
          </cell>
        </row>
        <row r="270">
          <cell r="A270" t="str">
            <v>H07</v>
          </cell>
        </row>
        <row r="271">
          <cell r="A271" t="str">
            <v>H14</v>
          </cell>
        </row>
        <row r="272">
          <cell r="A272" t="str">
            <v>H17</v>
          </cell>
        </row>
        <row r="273">
          <cell r="A273" t="str">
            <v>H18</v>
          </cell>
        </row>
        <row r="274">
          <cell r="A274" t="str">
            <v>H19</v>
          </cell>
        </row>
        <row r="275">
          <cell r="A275" t="str">
            <v>H20</v>
          </cell>
        </row>
        <row r="276">
          <cell r="A276" t="str">
            <v>H21</v>
          </cell>
        </row>
        <row r="277">
          <cell r="A277" t="str">
            <v>I</v>
          </cell>
        </row>
        <row r="279">
          <cell r="A279" t="str">
            <v>J</v>
          </cell>
        </row>
        <row r="280">
          <cell r="A280" t="str">
            <v>J02</v>
          </cell>
        </row>
        <row r="281">
          <cell r="A281" t="str">
            <v>J06</v>
          </cell>
        </row>
        <row r="282">
          <cell r="A282" t="str">
            <v>J12</v>
          </cell>
        </row>
        <row r="283">
          <cell r="A283" t="str">
            <v>J01</v>
          </cell>
        </row>
        <row r="284">
          <cell r="A284" t="str">
            <v>J08</v>
          </cell>
        </row>
        <row r="285">
          <cell r="A285" t="str">
            <v>J07</v>
          </cell>
        </row>
        <row r="286">
          <cell r="A286" t="str">
            <v>J07A</v>
          </cell>
        </row>
        <row r="287">
          <cell r="A287" t="str">
            <v>J05</v>
          </cell>
        </row>
        <row r="288">
          <cell r="A288" t="str">
            <v>J11</v>
          </cell>
        </row>
        <row r="289">
          <cell r="A289">
            <v>0</v>
          </cell>
        </row>
        <row r="290">
          <cell r="A290" t="str">
            <v>J10</v>
          </cell>
        </row>
        <row r="291">
          <cell r="A291" t="str">
            <v>J04</v>
          </cell>
        </row>
        <row r="292">
          <cell r="A292" t="str">
            <v>J09</v>
          </cell>
        </row>
        <row r="293">
          <cell r="A293" t="str">
            <v>J15</v>
          </cell>
        </row>
        <row r="294">
          <cell r="A294" t="str">
            <v>J20</v>
          </cell>
        </row>
        <row r="295">
          <cell r="A295" t="str">
            <v>K</v>
          </cell>
        </row>
        <row r="296">
          <cell r="A296" t="str">
            <v>K10</v>
          </cell>
        </row>
        <row r="297">
          <cell r="A297" t="str">
            <v>K11</v>
          </cell>
        </row>
        <row r="298">
          <cell r="A298" t="str">
            <v>K13</v>
          </cell>
        </row>
        <row r="299">
          <cell r="A299" t="str">
            <v>K14</v>
          </cell>
        </row>
        <row r="300">
          <cell r="A300" t="str">
            <v>K06</v>
          </cell>
        </row>
        <row r="301">
          <cell r="A301" t="str">
            <v>K07</v>
          </cell>
        </row>
        <row r="302">
          <cell r="A302" t="str">
            <v>K17</v>
          </cell>
        </row>
        <row r="303">
          <cell r="A303" t="str">
            <v>K18</v>
          </cell>
        </row>
        <row r="304">
          <cell r="A304" t="str">
            <v>K08</v>
          </cell>
        </row>
        <row r="305">
          <cell r="A305" t="str">
            <v>K19</v>
          </cell>
        </row>
        <row r="306">
          <cell r="A306" t="str">
            <v>K09</v>
          </cell>
        </row>
        <row r="307">
          <cell r="A307" t="str">
            <v>K12</v>
          </cell>
        </row>
        <row r="308">
          <cell r="A308" t="str">
            <v>K16</v>
          </cell>
        </row>
        <row r="309">
          <cell r="A309" t="str">
            <v>K02</v>
          </cell>
        </row>
        <row r="310">
          <cell r="A310" t="str">
            <v>K15</v>
          </cell>
        </row>
        <row r="311">
          <cell r="A311" t="str">
            <v>K01</v>
          </cell>
        </row>
        <row r="312">
          <cell r="A312" t="str">
            <v>K03</v>
          </cell>
        </row>
        <row r="313">
          <cell r="A313" t="str">
            <v>K04</v>
          </cell>
        </row>
        <row r="314">
          <cell r="A314" t="str">
            <v>K05</v>
          </cell>
        </row>
        <row r="315">
          <cell r="A315" t="str">
            <v>K20</v>
          </cell>
        </row>
        <row r="316">
          <cell r="A316" t="str">
            <v>K21</v>
          </cell>
        </row>
        <row r="317">
          <cell r="A317" t="str">
            <v>K22</v>
          </cell>
        </row>
        <row r="318">
          <cell r="A318" t="str">
            <v>K23</v>
          </cell>
        </row>
        <row r="319">
          <cell r="A319" t="str">
            <v>L</v>
          </cell>
        </row>
        <row r="320">
          <cell r="A320" t="str">
            <v>L12</v>
          </cell>
        </row>
        <row r="321">
          <cell r="A321" t="str">
            <v>L02</v>
          </cell>
        </row>
        <row r="322">
          <cell r="A322" t="str">
            <v>L01</v>
          </cell>
        </row>
        <row r="323">
          <cell r="A323" t="str">
            <v>L11</v>
          </cell>
        </row>
        <row r="324">
          <cell r="A324" t="str">
            <v>L03</v>
          </cell>
        </row>
        <row r="325">
          <cell r="A325" t="str">
            <v>L04</v>
          </cell>
        </row>
        <row r="326">
          <cell r="A326" t="str">
            <v>L05</v>
          </cell>
        </row>
        <row r="327">
          <cell r="A327" t="str">
            <v>L06</v>
          </cell>
        </row>
        <row r="328">
          <cell r="A328" t="str">
            <v>L07</v>
          </cell>
        </row>
        <row r="329">
          <cell r="A329" t="str">
            <v>L08</v>
          </cell>
        </row>
        <row r="330">
          <cell r="A330" t="str">
            <v>L09</v>
          </cell>
        </row>
        <row r="331">
          <cell r="A331" t="str">
            <v>L10</v>
          </cell>
        </row>
        <row r="332">
          <cell r="A332" t="str">
            <v>L13</v>
          </cell>
        </row>
        <row r="333">
          <cell r="A333" t="str">
            <v>L14</v>
          </cell>
        </row>
        <row r="334">
          <cell r="A334" t="str">
            <v>L15</v>
          </cell>
        </row>
        <row r="335">
          <cell r="A335" t="str">
            <v>L16</v>
          </cell>
        </row>
        <row r="336">
          <cell r="A336" t="str">
            <v>L17</v>
          </cell>
        </row>
        <row r="337">
          <cell r="A337" t="str">
            <v>L18</v>
          </cell>
        </row>
        <row r="338">
          <cell r="A338" t="str">
            <v>L19</v>
          </cell>
        </row>
        <row r="339">
          <cell r="A339" t="str">
            <v>L20</v>
          </cell>
        </row>
        <row r="340">
          <cell r="A340" t="str">
            <v>L21</v>
          </cell>
        </row>
        <row r="341">
          <cell r="A341" t="str">
            <v>L22</v>
          </cell>
        </row>
        <row r="342">
          <cell r="A342" t="str">
            <v>L23</v>
          </cell>
        </row>
        <row r="343">
          <cell r="A343" t="str">
            <v>L24</v>
          </cell>
        </row>
        <row r="344">
          <cell r="A344" t="str">
            <v>L25</v>
          </cell>
        </row>
        <row r="345">
          <cell r="A345" t="str">
            <v>L26</v>
          </cell>
        </row>
        <row r="346">
          <cell r="A346" t="str">
            <v>L27</v>
          </cell>
        </row>
        <row r="347">
          <cell r="A347" t="str">
            <v>M</v>
          </cell>
        </row>
        <row r="348">
          <cell r="A348" t="str">
            <v>M01</v>
          </cell>
        </row>
        <row r="349">
          <cell r="A349" t="str">
            <v>M02</v>
          </cell>
        </row>
        <row r="352">
          <cell r="A352" t="str">
            <v>O</v>
          </cell>
        </row>
        <row r="353">
          <cell r="A353" t="str">
            <v>O36</v>
          </cell>
        </row>
        <row r="354">
          <cell r="A354" t="str">
            <v>O12</v>
          </cell>
        </row>
        <row r="355">
          <cell r="A355" t="str">
            <v>O32</v>
          </cell>
        </row>
        <row r="356">
          <cell r="A356" t="str">
            <v>O39</v>
          </cell>
        </row>
        <row r="357">
          <cell r="A357" t="str">
            <v>O28</v>
          </cell>
        </row>
        <row r="358">
          <cell r="A358" t="str">
            <v>O01</v>
          </cell>
        </row>
        <row r="359">
          <cell r="A359" t="str">
            <v>O33</v>
          </cell>
        </row>
        <row r="360">
          <cell r="A360" t="str">
            <v>O24</v>
          </cell>
        </row>
        <row r="361">
          <cell r="A361" t="str">
            <v>O02</v>
          </cell>
        </row>
        <row r="362">
          <cell r="A362" t="str">
            <v>O03</v>
          </cell>
        </row>
        <row r="363">
          <cell r="A363" t="str">
            <v>O22</v>
          </cell>
        </row>
        <row r="364">
          <cell r="A364" t="str">
            <v>O06</v>
          </cell>
        </row>
        <row r="365">
          <cell r="A365" t="str">
            <v>O27</v>
          </cell>
        </row>
        <row r="366">
          <cell r="A366" t="str">
            <v>O26</v>
          </cell>
        </row>
        <row r="367">
          <cell r="A367" t="str">
            <v>O07</v>
          </cell>
        </row>
        <row r="368">
          <cell r="A368" t="str">
            <v>O08</v>
          </cell>
        </row>
        <row r="369">
          <cell r="A369" t="str">
            <v>O08A</v>
          </cell>
        </row>
        <row r="370">
          <cell r="A370" t="str">
            <v>O09</v>
          </cell>
        </row>
        <row r="371">
          <cell r="A371" t="str">
            <v>O37</v>
          </cell>
        </row>
        <row r="372">
          <cell r="A372" t="str">
            <v>O10</v>
          </cell>
        </row>
        <row r="373">
          <cell r="A373" t="str">
            <v>O11</v>
          </cell>
        </row>
        <row r="374">
          <cell r="A374" t="str">
            <v>O38</v>
          </cell>
        </row>
        <row r="375">
          <cell r="A375" t="str">
            <v>O29</v>
          </cell>
        </row>
        <row r="376">
          <cell r="A376" t="str">
            <v>O05</v>
          </cell>
        </row>
        <row r="377">
          <cell r="A377" t="str">
            <v>O31</v>
          </cell>
        </row>
        <row r="378">
          <cell r="A378" t="str">
            <v>O13</v>
          </cell>
        </row>
        <row r="379">
          <cell r="A379" t="str">
            <v>O14</v>
          </cell>
        </row>
        <row r="380">
          <cell r="A380" t="str">
            <v>O15</v>
          </cell>
        </row>
        <row r="381">
          <cell r="A381" t="str">
            <v>O04</v>
          </cell>
        </row>
        <row r="382">
          <cell r="A382" t="str">
            <v>O16</v>
          </cell>
        </row>
        <row r="383">
          <cell r="A383" t="str">
            <v>O17</v>
          </cell>
        </row>
        <row r="384">
          <cell r="A384" t="str">
            <v>O30</v>
          </cell>
        </row>
        <row r="385">
          <cell r="A385" t="str">
            <v>O35</v>
          </cell>
        </row>
        <row r="386">
          <cell r="A386" t="str">
            <v>O25</v>
          </cell>
        </row>
        <row r="387">
          <cell r="A387" t="str">
            <v>O18</v>
          </cell>
        </row>
        <row r="388">
          <cell r="A388" t="str">
            <v>O34</v>
          </cell>
        </row>
        <row r="389">
          <cell r="A389" t="str">
            <v>O19</v>
          </cell>
        </row>
        <row r="390">
          <cell r="A390" t="str">
            <v>O20</v>
          </cell>
        </row>
        <row r="391">
          <cell r="A391" t="str">
            <v>O20A</v>
          </cell>
        </row>
        <row r="392">
          <cell r="A392" t="str">
            <v>O21</v>
          </cell>
        </row>
        <row r="393">
          <cell r="A393" t="str">
            <v>O23</v>
          </cell>
        </row>
        <row r="394">
          <cell r="A394" t="str">
            <v>O40</v>
          </cell>
        </row>
        <row r="395">
          <cell r="A395" t="str">
            <v>O41</v>
          </cell>
        </row>
        <row r="396">
          <cell r="A396" t="str">
            <v>O42</v>
          </cell>
        </row>
        <row r="397">
          <cell r="A397" t="str">
            <v>O43</v>
          </cell>
        </row>
        <row r="398">
          <cell r="A398" t="str">
            <v>O44</v>
          </cell>
        </row>
        <row r="399">
          <cell r="A399" t="str">
            <v>O45</v>
          </cell>
        </row>
        <row r="403">
          <cell r="A403" t="str">
            <v>P</v>
          </cell>
        </row>
        <row r="404">
          <cell r="A404" t="str">
            <v>P12</v>
          </cell>
        </row>
        <row r="405">
          <cell r="A405" t="str">
            <v>P11</v>
          </cell>
        </row>
        <row r="406">
          <cell r="A406" t="str">
            <v>P09</v>
          </cell>
        </row>
        <row r="407">
          <cell r="A407" t="str">
            <v>P01</v>
          </cell>
        </row>
        <row r="408">
          <cell r="A408" t="str">
            <v>P16</v>
          </cell>
        </row>
        <row r="409">
          <cell r="A409" t="str">
            <v>P17</v>
          </cell>
        </row>
        <row r="410">
          <cell r="A410" t="str">
            <v>P15</v>
          </cell>
        </row>
        <row r="411">
          <cell r="A411" t="str">
            <v>P02</v>
          </cell>
        </row>
        <row r="412">
          <cell r="A412" t="str">
            <v>P04</v>
          </cell>
        </row>
        <row r="413">
          <cell r="A413" t="str">
            <v>P03</v>
          </cell>
        </row>
        <row r="414">
          <cell r="A414" t="str">
            <v>P10</v>
          </cell>
        </row>
        <row r="415">
          <cell r="A415" t="str">
            <v>P05</v>
          </cell>
        </row>
        <row r="416">
          <cell r="A416" t="str">
            <v>P07</v>
          </cell>
        </row>
        <row r="417">
          <cell r="A417" t="str">
            <v>P13</v>
          </cell>
        </row>
        <row r="418">
          <cell r="A418" t="str">
            <v>P14</v>
          </cell>
        </row>
        <row r="419">
          <cell r="A419" t="str">
            <v>P06</v>
          </cell>
        </row>
        <row r="420">
          <cell r="A420" t="str">
            <v>P08</v>
          </cell>
        </row>
        <row r="421">
          <cell r="A421" t="str">
            <v>P18</v>
          </cell>
        </row>
        <row r="422">
          <cell r="A422" t="str">
            <v>P19</v>
          </cell>
        </row>
        <row r="423">
          <cell r="A423" t="str">
            <v>P20</v>
          </cell>
        </row>
        <row r="424">
          <cell r="A424" t="str">
            <v>P21</v>
          </cell>
        </row>
        <row r="425">
          <cell r="A425" t="str">
            <v>Q</v>
          </cell>
        </row>
        <row r="426">
          <cell r="A426" t="str">
            <v>Q06</v>
          </cell>
        </row>
        <row r="427">
          <cell r="A427" t="str">
            <v>Q02</v>
          </cell>
        </row>
        <row r="428">
          <cell r="A428" t="str">
            <v>Q03</v>
          </cell>
        </row>
        <row r="429">
          <cell r="A429" t="str">
            <v>Q05</v>
          </cell>
        </row>
        <row r="430">
          <cell r="A430" t="str">
            <v>Q01</v>
          </cell>
        </row>
        <row r="431">
          <cell r="A431" t="str">
            <v>Q04</v>
          </cell>
        </row>
        <row r="432">
          <cell r="A432" t="str">
            <v>Q07</v>
          </cell>
        </row>
        <row r="433">
          <cell r="A433" t="str">
            <v>Q08</v>
          </cell>
        </row>
        <row r="434">
          <cell r="A434" t="str">
            <v>Q09</v>
          </cell>
        </row>
        <row r="435">
          <cell r="A435" t="str">
            <v>Q10</v>
          </cell>
        </row>
        <row r="436">
          <cell r="A436" t="str">
            <v>R</v>
          </cell>
        </row>
        <row r="437">
          <cell r="A437" t="str">
            <v>R02</v>
          </cell>
        </row>
        <row r="438">
          <cell r="A438" t="str">
            <v>R01</v>
          </cell>
        </row>
        <row r="439">
          <cell r="A439" t="str">
            <v>R03</v>
          </cell>
        </row>
        <row r="440">
          <cell r="A440" t="str">
            <v>R04</v>
          </cell>
        </row>
        <row r="441">
          <cell r="A441" t="str">
            <v>R05</v>
          </cell>
        </row>
        <row r="442">
          <cell r="A442" t="str">
            <v>R06</v>
          </cell>
        </row>
        <row r="443">
          <cell r="A443" t="str">
            <v>R07</v>
          </cell>
        </row>
        <row r="444">
          <cell r="A444" t="str">
            <v>S</v>
          </cell>
        </row>
        <row r="445">
          <cell r="A445" t="str">
            <v>S108</v>
          </cell>
        </row>
        <row r="446">
          <cell r="A446" t="str">
            <v>S122</v>
          </cell>
        </row>
        <row r="447">
          <cell r="A447" t="str">
            <v>S169</v>
          </cell>
        </row>
        <row r="448">
          <cell r="A448" t="str">
            <v>S170</v>
          </cell>
        </row>
        <row r="449">
          <cell r="A449" t="str">
            <v>S90</v>
          </cell>
        </row>
        <row r="450">
          <cell r="A450" t="str">
            <v>S163</v>
          </cell>
        </row>
        <row r="451">
          <cell r="A451" t="str">
            <v>S91</v>
          </cell>
        </row>
        <row r="452">
          <cell r="A452" t="str">
            <v>S89</v>
          </cell>
        </row>
        <row r="453">
          <cell r="A453" t="str">
            <v>S235</v>
          </cell>
        </row>
        <row r="454">
          <cell r="A454" t="str">
            <v>S92</v>
          </cell>
        </row>
        <row r="455">
          <cell r="A455" t="str">
            <v>S177</v>
          </cell>
        </row>
        <row r="456">
          <cell r="A456" t="str">
            <v>S93</v>
          </cell>
        </row>
        <row r="457">
          <cell r="A457" t="str">
            <v>S178</v>
          </cell>
        </row>
        <row r="458">
          <cell r="A458" t="str">
            <v>S179</v>
          </cell>
        </row>
        <row r="459">
          <cell r="A459" t="str">
            <v>S01</v>
          </cell>
        </row>
        <row r="460">
          <cell r="A460" t="str">
            <v>S01A</v>
          </cell>
        </row>
        <row r="461">
          <cell r="A461" t="str">
            <v>S02</v>
          </cell>
        </row>
        <row r="462">
          <cell r="A462" t="str">
            <v>S130</v>
          </cell>
        </row>
        <row r="463">
          <cell r="A463" t="str">
            <v>S133</v>
          </cell>
        </row>
        <row r="464">
          <cell r="A464" t="str">
            <v>S98</v>
          </cell>
        </row>
        <row r="465">
          <cell r="A465" t="str">
            <v>S99</v>
          </cell>
        </row>
        <row r="466">
          <cell r="A466" t="str">
            <v>S136</v>
          </cell>
        </row>
        <row r="467">
          <cell r="A467" t="str">
            <v>S117</v>
          </cell>
        </row>
        <row r="468">
          <cell r="A468" t="str">
            <v>S116</v>
          </cell>
        </row>
        <row r="469">
          <cell r="A469" t="str">
            <v>S04</v>
          </cell>
        </row>
        <row r="470">
          <cell r="A470" t="str">
            <v>S115</v>
          </cell>
        </row>
        <row r="471">
          <cell r="A471" t="str">
            <v>S03</v>
          </cell>
        </row>
        <row r="472">
          <cell r="A472" t="str">
            <v>S05</v>
          </cell>
        </row>
        <row r="473">
          <cell r="A473" t="str">
            <v>S145</v>
          </cell>
        </row>
        <row r="474">
          <cell r="A474" t="str">
            <v>S06</v>
          </cell>
        </row>
        <row r="475">
          <cell r="A475" t="str">
            <v>S146</v>
          </cell>
        </row>
        <row r="476">
          <cell r="A476" t="str">
            <v>S10</v>
          </cell>
        </row>
        <row r="477">
          <cell r="A477" t="str">
            <v>S196</v>
          </cell>
        </row>
        <row r="478">
          <cell r="A478" t="str">
            <v>S113</v>
          </cell>
        </row>
        <row r="479">
          <cell r="A479" t="str">
            <v>S11</v>
          </cell>
        </row>
        <row r="480">
          <cell r="A480" t="str">
            <v>S188</v>
          </cell>
        </row>
        <row r="481">
          <cell r="A481" t="str">
            <v>S87</v>
          </cell>
        </row>
        <row r="482">
          <cell r="A482" t="str">
            <v>S88</v>
          </cell>
        </row>
        <row r="483">
          <cell r="A483" t="str">
            <v>S152</v>
          </cell>
        </row>
        <row r="484">
          <cell r="A484" t="str">
            <v>S151</v>
          </cell>
        </row>
        <row r="485">
          <cell r="A485" t="str">
            <v>S149</v>
          </cell>
        </row>
        <row r="486">
          <cell r="A486" t="str">
            <v>S239</v>
          </cell>
        </row>
        <row r="487">
          <cell r="A487" t="str">
            <v>S153</v>
          </cell>
        </row>
        <row r="488">
          <cell r="A488" t="str">
            <v>S234</v>
          </cell>
        </row>
        <row r="489">
          <cell r="A489" t="str">
            <v>S150</v>
          </cell>
        </row>
        <row r="490">
          <cell r="A490" t="str">
            <v>S217</v>
          </cell>
        </row>
        <row r="491">
          <cell r="A491" t="str">
            <v>S94</v>
          </cell>
        </row>
        <row r="492">
          <cell r="A492" t="str">
            <v>S37</v>
          </cell>
        </row>
        <row r="493">
          <cell r="A493" t="str">
            <v>S100</v>
          </cell>
        </row>
        <row r="494">
          <cell r="A494" t="str">
            <v>S101</v>
          </cell>
        </row>
        <row r="495">
          <cell r="A495" t="str">
            <v>S135</v>
          </cell>
        </row>
        <row r="496">
          <cell r="A496" t="str">
            <v>S233</v>
          </cell>
        </row>
        <row r="497">
          <cell r="A497" t="str">
            <v>S12</v>
          </cell>
        </row>
        <row r="498">
          <cell r="A498" t="str">
            <v>S13</v>
          </cell>
        </row>
        <row r="499">
          <cell r="A499" t="str">
            <v>S14</v>
          </cell>
        </row>
        <row r="500">
          <cell r="A500" t="str">
            <v>S123</v>
          </cell>
        </row>
        <row r="501">
          <cell r="A501" t="str">
            <v>S15</v>
          </cell>
        </row>
        <row r="502">
          <cell r="A502" t="str">
            <v>S138</v>
          </cell>
        </row>
        <row r="503">
          <cell r="A503" t="str">
            <v>S139</v>
          </cell>
        </row>
        <row r="504">
          <cell r="A504" t="str">
            <v>S140</v>
          </cell>
        </row>
        <row r="505">
          <cell r="A505" t="str">
            <v>S173</v>
          </cell>
        </row>
        <row r="506">
          <cell r="A506" t="str">
            <v>S16</v>
          </cell>
        </row>
        <row r="507">
          <cell r="A507" t="str">
            <v>S17</v>
          </cell>
        </row>
        <row r="508">
          <cell r="A508" t="str">
            <v>S18</v>
          </cell>
        </row>
        <row r="509">
          <cell r="A509" t="str">
            <v>S08</v>
          </cell>
        </row>
        <row r="510">
          <cell r="A510" t="str">
            <v>S19</v>
          </cell>
        </row>
        <row r="511">
          <cell r="A511" t="str">
            <v>S219</v>
          </cell>
        </row>
        <row r="512">
          <cell r="A512" t="str">
            <v>S111</v>
          </cell>
        </row>
        <row r="513">
          <cell r="A513" t="str">
            <v>S165</v>
          </cell>
        </row>
        <row r="514">
          <cell r="A514" t="str">
            <v>S213</v>
          </cell>
        </row>
        <row r="515">
          <cell r="A515" t="str">
            <v>S211</v>
          </cell>
        </row>
        <row r="516">
          <cell r="A516" t="str">
            <v>S212</v>
          </cell>
        </row>
        <row r="517">
          <cell r="A517" t="str">
            <v>S210</v>
          </cell>
        </row>
        <row r="518">
          <cell r="A518" t="str">
            <v>S207</v>
          </cell>
        </row>
        <row r="519">
          <cell r="A519" t="str">
            <v>S208</v>
          </cell>
        </row>
        <row r="520">
          <cell r="A520" t="str">
            <v>S209</v>
          </cell>
        </row>
        <row r="521">
          <cell r="A521" t="str">
            <v>S206</v>
          </cell>
        </row>
        <row r="522">
          <cell r="A522" t="str">
            <v>S203</v>
          </cell>
        </row>
        <row r="523">
          <cell r="A523" t="str">
            <v>S204</v>
          </cell>
        </row>
        <row r="524">
          <cell r="A524" t="str">
            <v>S205</v>
          </cell>
        </row>
        <row r="525">
          <cell r="A525" t="str">
            <v>S202</v>
          </cell>
        </row>
        <row r="526">
          <cell r="A526" t="str">
            <v>S200</v>
          </cell>
        </row>
        <row r="527">
          <cell r="A527" t="str">
            <v>S201</v>
          </cell>
        </row>
        <row r="528">
          <cell r="A528" t="str">
            <v>S156</v>
          </cell>
        </row>
        <row r="529">
          <cell r="A529" t="str">
            <v>S21</v>
          </cell>
        </row>
        <row r="530">
          <cell r="A530" t="str">
            <v>S155</v>
          </cell>
        </row>
        <row r="531">
          <cell r="A531" t="str">
            <v>S124</v>
          </cell>
        </row>
        <row r="532">
          <cell r="A532" t="str">
            <v>S186</v>
          </cell>
        </row>
        <row r="533">
          <cell r="A533" t="str">
            <v>S187</v>
          </cell>
        </row>
        <row r="534">
          <cell r="A534" t="str">
            <v>S106</v>
          </cell>
        </row>
        <row r="535">
          <cell r="A535" t="str">
            <v>S179</v>
          </cell>
        </row>
        <row r="536">
          <cell r="A536" t="str">
            <v>S180</v>
          </cell>
        </row>
        <row r="537">
          <cell r="A537" t="str">
            <v>S22</v>
          </cell>
        </row>
        <row r="538">
          <cell r="A538" t="str">
            <v>S195</v>
          </cell>
        </row>
        <row r="539">
          <cell r="A539" t="str">
            <v>S218</v>
          </cell>
        </row>
        <row r="540">
          <cell r="A540" t="str">
            <v>S23</v>
          </cell>
        </row>
        <row r="541">
          <cell r="A541" t="str">
            <v>S157</v>
          </cell>
        </row>
        <row r="542">
          <cell r="A542" t="str">
            <v>S112</v>
          </cell>
        </row>
        <row r="543">
          <cell r="A543" t="str">
            <v>S24</v>
          </cell>
        </row>
        <row r="544">
          <cell r="A544" t="str">
            <v>S25</v>
          </cell>
        </row>
        <row r="545">
          <cell r="A545" t="str">
            <v>S27</v>
          </cell>
        </row>
        <row r="546">
          <cell r="A546" t="str">
            <v>S118</v>
          </cell>
        </row>
        <row r="547">
          <cell r="A547" t="str">
            <v>S26</v>
          </cell>
        </row>
        <row r="548">
          <cell r="A548" t="str">
            <v>S28</v>
          </cell>
        </row>
        <row r="549">
          <cell r="A549" t="str">
            <v>S142</v>
          </cell>
        </row>
        <row r="550">
          <cell r="A550" t="str">
            <v>S143</v>
          </cell>
        </row>
        <row r="551">
          <cell r="A551" t="str">
            <v>S29</v>
          </cell>
        </row>
        <row r="552">
          <cell r="A552" t="str">
            <v>S144</v>
          </cell>
        </row>
        <row r="553">
          <cell r="A553" t="str">
            <v>S30</v>
          </cell>
        </row>
        <row r="554">
          <cell r="A554" t="str">
            <v>S109</v>
          </cell>
        </row>
        <row r="555">
          <cell r="A555" t="str">
            <v>S220</v>
          </cell>
        </row>
        <row r="556">
          <cell r="A556" t="str">
            <v>S31</v>
          </cell>
        </row>
        <row r="557">
          <cell r="A557" t="str">
            <v>S243</v>
          </cell>
        </row>
        <row r="558">
          <cell r="A558" t="str">
            <v>S32</v>
          </cell>
        </row>
        <row r="559">
          <cell r="A559" t="str">
            <v>S33</v>
          </cell>
        </row>
        <row r="560">
          <cell r="A560" t="str">
            <v>S102</v>
          </cell>
        </row>
        <row r="561">
          <cell r="A561" t="str">
            <v>S110</v>
          </cell>
        </row>
        <row r="562">
          <cell r="A562" t="str">
            <v>S232</v>
          </cell>
        </row>
        <row r="563">
          <cell r="A563" t="str">
            <v>S231</v>
          </cell>
        </row>
        <row r="564">
          <cell r="A564" t="str">
            <v>S34</v>
          </cell>
        </row>
        <row r="565">
          <cell r="A565" t="str">
            <v>S125</v>
          </cell>
        </row>
        <row r="566">
          <cell r="A566" t="str">
            <v>S126</v>
          </cell>
        </row>
        <row r="567">
          <cell r="A567" t="str">
            <v>S65</v>
          </cell>
        </row>
        <row r="568">
          <cell r="A568" t="str">
            <v>S35</v>
          </cell>
        </row>
        <row r="569">
          <cell r="A569" t="str">
            <v>S167</v>
          </cell>
        </row>
        <row r="570">
          <cell r="A570" t="str">
            <v>S36</v>
          </cell>
        </row>
        <row r="571">
          <cell r="A571" t="str">
            <v>S221</v>
          </cell>
        </row>
        <row r="572">
          <cell r="A572" t="str">
            <v>S222</v>
          </cell>
        </row>
        <row r="573">
          <cell r="A573" t="str">
            <v>S222A</v>
          </cell>
        </row>
        <row r="574">
          <cell r="A574" t="str">
            <v>S224</v>
          </cell>
        </row>
        <row r="575">
          <cell r="A575" t="str">
            <v>S105</v>
          </cell>
        </row>
        <row r="576">
          <cell r="A576" t="str">
            <v>S107</v>
          </cell>
        </row>
        <row r="577">
          <cell r="A577" t="str">
            <v>S60</v>
          </cell>
        </row>
        <row r="578">
          <cell r="A578" t="str">
            <v>S225</v>
          </cell>
        </row>
        <row r="579">
          <cell r="A579" t="str">
            <v>S226</v>
          </cell>
        </row>
        <row r="580">
          <cell r="A580" t="str">
            <v>S131</v>
          </cell>
        </row>
        <row r="581">
          <cell r="A581" t="str">
            <v>S134</v>
          </cell>
        </row>
        <row r="582">
          <cell r="A582" t="str">
            <v>S181</v>
          </cell>
        </row>
        <row r="583">
          <cell r="A583" t="str">
            <v>S182</v>
          </cell>
        </row>
        <row r="584">
          <cell r="A584" t="str">
            <v>S172</v>
          </cell>
        </row>
        <row r="585">
          <cell r="A585" t="str">
            <v>S38</v>
          </cell>
        </row>
        <row r="586">
          <cell r="A586" t="str">
            <v>S183</v>
          </cell>
        </row>
        <row r="587">
          <cell r="A587" t="str">
            <v>S39</v>
          </cell>
        </row>
        <row r="588">
          <cell r="A588" t="str">
            <v>S159</v>
          </cell>
        </row>
        <row r="589">
          <cell r="A589" t="str">
            <v>S07</v>
          </cell>
        </row>
        <row r="590">
          <cell r="A590" t="str">
            <v>S40</v>
          </cell>
        </row>
        <row r="591">
          <cell r="A591" t="str">
            <v>S158</v>
          </cell>
        </row>
        <row r="592">
          <cell r="A592" t="str">
            <v>S129</v>
          </cell>
        </row>
        <row r="593">
          <cell r="A593" t="str">
            <v>S166</v>
          </cell>
        </row>
        <row r="594">
          <cell r="A594" t="str">
            <v>S103</v>
          </cell>
        </row>
        <row r="595">
          <cell r="A595" t="str">
            <v>S104</v>
          </cell>
        </row>
        <row r="596">
          <cell r="A596" t="str">
            <v>S160</v>
          </cell>
        </row>
        <row r="597">
          <cell r="A597" t="str">
            <v>S160A</v>
          </cell>
        </row>
        <row r="598">
          <cell r="A598" t="str">
            <v>S46</v>
          </cell>
        </row>
        <row r="599">
          <cell r="A599" t="str">
            <v>S47</v>
          </cell>
        </row>
        <row r="600">
          <cell r="A600" t="str">
            <v>S48</v>
          </cell>
        </row>
        <row r="601">
          <cell r="A601" t="str">
            <v>S48A</v>
          </cell>
        </row>
        <row r="602">
          <cell r="A602" t="str">
            <v>S48B</v>
          </cell>
        </row>
        <row r="603">
          <cell r="A603" t="str">
            <v>S214</v>
          </cell>
        </row>
        <row r="604">
          <cell r="A604" t="str">
            <v>S114</v>
          </cell>
        </row>
        <row r="605">
          <cell r="A605" t="str">
            <v>S41</v>
          </cell>
        </row>
        <row r="606">
          <cell r="A606" t="str">
            <v>S120</v>
          </cell>
        </row>
        <row r="607">
          <cell r="A607" t="str">
            <v>S171</v>
          </cell>
        </row>
        <row r="608">
          <cell r="A608" t="str">
            <v>S09</v>
          </cell>
        </row>
        <row r="609">
          <cell r="A609" t="str">
            <v>S09A</v>
          </cell>
        </row>
        <row r="610">
          <cell r="A610" t="str">
            <v>S09B</v>
          </cell>
        </row>
        <row r="611">
          <cell r="A611" t="str">
            <v>S09C</v>
          </cell>
        </row>
        <row r="612">
          <cell r="A612" t="str">
            <v>S132</v>
          </cell>
        </row>
        <row r="613">
          <cell r="A613" t="str">
            <v>S242</v>
          </cell>
        </row>
        <row r="614">
          <cell r="A614" t="str">
            <v>S241</v>
          </cell>
        </row>
        <row r="615">
          <cell r="A615" t="str">
            <v>S42</v>
          </cell>
        </row>
        <row r="616">
          <cell r="A616" t="str">
            <v>S43</v>
          </cell>
        </row>
        <row r="617">
          <cell r="A617" t="str">
            <v>S44</v>
          </cell>
        </row>
        <row r="618">
          <cell r="A618" t="str">
            <v>S56</v>
          </cell>
        </row>
        <row r="619">
          <cell r="A619" t="str">
            <v>S71</v>
          </cell>
        </row>
        <row r="620">
          <cell r="A620" t="str">
            <v>S71A</v>
          </cell>
        </row>
        <row r="621">
          <cell r="A621" t="str">
            <v>S71B</v>
          </cell>
        </row>
        <row r="622">
          <cell r="A622" t="str">
            <v>S71C</v>
          </cell>
        </row>
        <row r="623">
          <cell r="A623" t="str">
            <v>S72</v>
          </cell>
        </row>
        <row r="624">
          <cell r="A624" t="str">
            <v>S45</v>
          </cell>
        </row>
        <row r="625">
          <cell r="A625" t="str">
            <v>S121</v>
          </cell>
        </row>
        <row r="626">
          <cell r="A626" t="str">
            <v>S228</v>
          </cell>
        </row>
        <row r="627">
          <cell r="A627" t="str">
            <v>S229</v>
          </cell>
        </row>
        <row r="628">
          <cell r="A628" t="str">
            <v>S230</v>
          </cell>
        </row>
        <row r="629">
          <cell r="A629" t="str">
            <v>S20</v>
          </cell>
        </row>
        <row r="630">
          <cell r="A630" t="str">
            <v>S227</v>
          </cell>
        </row>
        <row r="631">
          <cell r="A631" t="str">
            <v>S50</v>
          </cell>
        </row>
        <row r="632">
          <cell r="A632" t="str">
            <v>S162</v>
          </cell>
        </row>
        <row r="633">
          <cell r="A633" t="str">
            <v>S51</v>
          </cell>
        </row>
        <row r="634">
          <cell r="A634" t="str">
            <v>S49</v>
          </cell>
        </row>
        <row r="635">
          <cell r="A635" t="str">
            <v>S52</v>
          </cell>
        </row>
        <row r="636">
          <cell r="A636" t="str">
            <v>S53</v>
          </cell>
        </row>
        <row r="637">
          <cell r="A637" t="str">
            <v>S54</v>
          </cell>
        </row>
        <row r="638">
          <cell r="A638" t="str">
            <v>S154</v>
          </cell>
        </row>
        <row r="639">
          <cell r="A639" t="str">
            <v>S55</v>
          </cell>
        </row>
        <row r="640">
          <cell r="A640" t="str">
            <v>S59</v>
          </cell>
        </row>
        <row r="641">
          <cell r="A641" t="str">
            <v>S58</v>
          </cell>
        </row>
        <row r="642">
          <cell r="A642" t="str">
            <v>S96</v>
          </cell>
        </row>
        <row r="643">
          <cell r="A643" t="str">
            <v>S97</v>
          </cell>
        </row>
        <row r="644">
          <cell r="A644" t="str">
            <v>S57</v>
          </cell>
        </row>
        <row r="645">
          <cell r="A645" t="str">
            <v>S62</v>
          </cell>
        </row>
        <row r="646">
          <cell r="A646" t="str">
            <v>S63</v>
          </cell>
        </row>
        <row r="647">
          <cell r="A647" t="str">
            <v>S61</v>
          </cell>
        </row>
        <row r="648">
          <cell r="A648" t="str">
            <v>S164</v>
          </cell>
        </row>
        <row r="649">
          <cell r="A649" t="str">
            <v>S168</v>
          </cell>
        </row>
        <row r="650">
          <cell r="A650" t="str">
            <v>S199</v>
          </cell>
        </row>
        <row r="651">
          <cell r="A651" t="str">
            <v>S197</v>
          </cell>
        </row>
        <row r="652">
          <cell r="A652" t="str">
            <v>S198</v>
          </cell>
        </row>
        <row r="653">
          <cell r="A653" t="str">
            <v>S75</v>
          </cell>
        </row>
        <row r="654">
          <cell r="A654" t="str">
            <v>S141</v>
          </cell>
        </row>
        <row r="655">
          <cell r="A655" t="str">
            <v>S161</v>
          </cell>
        </row>
        <row r="656">
          <cell r="A656" t="str">
            <v>S66</v>
          </cell>
        </row>
        <row r="657">
          <cell r="A657" t="str">
            <v>S67</v>
          </cell>
        </row>
        <row r="658">
          <cell r="A658" t="str">
            <v>S68</v>
          </cell>
        </row>
        <row r="659">
          <cell r="A659" t="str">
            <v>S69</v>
          </cell>
        </row>
        <row r="660">
          <cell r="A660" t="str">
            <v>S215</v>
          </cell>
        </row>
        <row r="661">
          <cell r="A661" t="str">
            <v>S240</v>
          </cell>
        </row>
        <row r="662">
          <cell r="A662" t="str">
            <v>S127</v>
          </cell>
        </row>
        <row r="663">
          <cell r="A663" t="str">
            <v>S128</v>
          </cell>
        </row>
        <row r="664">
          <cell r="A664" t="str">
            <v>S64</v>
          </cell>
        </row>
        <row r="665">
          <cell r="A665" t="str">
            <v>S64A</v>
          </cell>
        </row>
        <row r="666">
          <cell r="A666" t="str">
            <v>S64B</v>
          </cell>
        </row>
        <row r="667">
          <cell r="A667" t="str">
            <v>S64C</v>
          </cell>
        </row>
        <row r="668">
          <cell r="A668" t="str">
            <v>S64D</v>
          </cell>
        </row>
        <row r="669">
          <cell r="A669" t="str">
            <v>S64E</v>
          </cell>
        </row>
        <row r="670">
          <cell r="A670" t="str">
            <v>S64F</v>
          </cell>
        </row>
        <row r="671">
          <cell r="A671" t="str">
            <v>S64G</v>
          </cell>
        </row>
        <row r="672">
          <cell r="A672" t="str">
            <v>S70</v>
          </cell>
        </row>
        <row r="673">
          <cell r="A673" t="str">
            <v>S73</v>
          </cell>
        </row>
        <row r="674">
          <cell r="A674" t="str">
            <v>S74</v>
          </cell>
        </row>
        <row r="675">
          <cell r="A675" t="str">
            <v>S95</v>
          </cell>
        </row>
        <row r="676">
          <cell r="A676" t="str">
            <v>S95A</v>
          </cell>
        </row>
        <row r="677">
          <cell r="A677" t="str">
            <v>S184</v>
          </cell>
        </row>
        <row r="678">
          <cell r="A678" t="str">
            <v>S185</v>
          </cell>
        </row>
        <row r="679">
          <cell r="A679" t="str">
            <v>S238</v>
          </cell>
        </row>
        <row r="680">
          <cell r="A680" t="str">
            <v>S77</v>
          </cell>
        </row>
        <row r="681">
          <cell r="A681" t="str">
            <v>S119</v>
          </cell>
        </row>
        <row r="682">
          <cell r="A682" t="str">
            <v>S76</v>
          </cell>
        </row>
        <row r="683">
          <cell r="A683" t="str">
            <v>S80</v>
          </cell>
        </row>
        <row r="684">
          <cell r="A684" t="str">
            <v>S78</v>
          </cell>
        </row>
        <row r="685">
          <cell r="A685" t="str">
            <v>S147</v>
          </cell>
        </row>
        <row r="686">
          <cell r="A686" t="str">
            <v>S79</v>
          </cell>
        </row>
        <row r="687">
          <cell r="A687" t="str">
            <v>S148</v>
          </cell>
        </row>
        <row r="688">
          <cell r="A688" t="str">
            <v>S194</v>
          </cell>
        </row>
        <row r="689">
          <cell r="A689" t="str">
            <v>S216</v>
          </cell>
        </row>
        <row r="690">
          <cell r="A690" t="str">
            <v>S236</v>
          </cell>
        </row>
        <row r="691">
          <cell r="A691" t="str">
            <v>S81</v>
          </cell>
        </row>
        <row r="692">
          <cell r="A692" t="str">
            <v>S82</v>
          </cell>
        </row>
        <row r="693">
          <cell r="A693" t="str">
            <v>S190</v>
          </cell>
        </row>
        <row r="694">
          <cell r="A694" t="str">
            <v>S191</v>
          </cell>
        </row>
        <row r="695">
          <cell r="A695" t="str">
            <v>S237</v>
          </cell>
        </row>
        <row r="696">
          <cell r="A696" t="str">
            <v>S192</v>
          </cell>
        </row>
        <row r="697">
          <cell r="A697" t="str">
            <v>S189</v>
          </cell>
        </row>
        <row r="698">
          <cell r="A698" t="str">
            <v>S223</v>
          </cell>
        </row>
        <row r="699">
          <cell r="A699" t="str">
            <v>S83</v>
          </cell>
        </row>
        <row r="700">
          <cell r="A700" t="str">
            <v>S176</v>
          </cell>
        </row>
        <row r="701">
          <cell r="A701" t="str">
            <v>S175</v>
          </cell>
        </row>
        <row r="702">
          <cell r="A702" t="str">
            <v>S174</v>
          </cell>
        </row>
        <row r="703">
          <cell r="A703" t="str">
            <v>S193</v>
          </cell>
        </row>
        <row r="704">
          <cell r="A704" t="str">
            <v>S84</v>
          </cell>
        </row>
        <row r="705">
          <cell r="A705" t="str">
            <v>S85</v>
          </cell>
        </row>
        <row r="706">
          <cell r="A706" t="str">
            <v>S86</v>
          </cell>
        </row>
        <row r="707">
          <cell r="A707" t="str">
            <v>S137</v>
          </cell>
        </row>
        <row r="708">
          <cell r="A708" t="str">
            <v>S244</v>
          </cell>
        </row>
        <row r="709">
          <cell r="A709" t="str">
            <v>S245</v>
          </cell>
        </row>
        <row r="710">
          <cell r="A710" t="str">
            <v>S246</v>
          </cell>
        </row>
        <row r="711">
          <cell r="A711" t="str">
            <v>S247</v>
          </cell>
        </row>
        <row r="712">
          <cell r="A712" t="str">
            <v>S248</v>
          </cell>
        </row>
        <row r="713">
          <cell r="A713" t="str">
            <v>T</v>
          </cell>
        </row>
        <row r="714">
          <cell r="A714" t="str">
            <v>T13</v>
          </cell>
        </row>
        <row r="715">
          <cell r="A715" t="str">
            <v>T14</v>
          </cell>
        </row>
        <row r="716">
          <cell r="A716" t="str">
            <v>T15</v>
          </cell>
        </row>
        <row r="717">
          <cell r="A717" t="str">
            <v>T02</v>
          </cell>
        </row>
        <row r="718">
          <cell r="A718" t="str">
            <v>T03</v>
          </cell>
        </row>
        <row r="719">
          <cell r="A719" t="str">
            <v>T12</v>
          </cell>
        </row>
        <row r="720">
          <cell r="A720" t="str">
            <v>T01</v>
          </cell>
        </row>
        <row r="721">
          <cell r="A721" t="str">
            <v>T05</v>
          </cell>
        </row>
        <row r="722">
          <cell r="A722" t="str">
            <v>T09</v>
          </cell>
        </row>
        <row r="723">
          <cell r="A723" t="str">
            <v>T10</v>
          </cell>
        </row>
        <row r="724">
          <cell r="A724" t="str">
            <v>T11</v>
          </cell>
        </row>
        <row r="725">
          <cell r="A725" t="str">
            <v>T06</v>
          </cell>
        </row>
        <row r="726">
          <cell r="A726" t="str">
            <v>T08</v>
          </cell>
        </row>
        <row r="727">
          <cell r="A727" t="str">
            <v>T16</v>
          </cell>
        </row>
        <row r="728">
          <cell r="A728" t="str">
            <v>T07</v>
          </cell>
        </row>
        <row r="729">
          <cell r="A729" t="str">
            <v>T04</v>
          </cell>
        </row>
        <row r="730">
          <cell r="A730" t="str">
            <v>T17</v>
          </cell>
        </row>
        <row r="731">
          <cell r="A731" t="str">
            <v>T18</v>
          </cell>
        </row>
        <row r="732">
          <cell r="A732" t="str">
            <v>T19</v>
          </cell>
        </row>
        <row r="733">
          <cell r="A733" t="str">
            <v>T20</v>
          </cell>
        </row>
        <row r="734">
          <cell r="A734" t="str">
            <v>T21</v>
          </cell>
        </row>
        <row r="735">
          <cell r="A735" t="str">
            <v>W</v>
          </cell>
        </row>
        <row r="736">
          <cell r="A736" t="str">
            <v>W13</v>
          </cell>
        </row>
        <row r="737">
          <cell r="A737" t="str">
            <v>W21</v>
          </cell>
        </row>
        <row r="738">
          <cell r="A738" t="str">
            <v>W22</v>
          </cell>
        </row>
        <row r="739">
          <cell r="A739" t="str">
            <v>W01</v>
          </cell>
        </row>
        <row r="740">
          <cell r="A740" t="str">
            <v>W02</v>
          </cell>
        </row>
        <row r="741">
          <cell r="A741" t="str">
            <v>W04</v>
          </cell>
        </row>
        <row r="742">
          <cell r="A742" t="str">
            <v>W34</v>
          </cell>
        </row>
        <row r="743">
          <cell r="A743" t="str">
            <v>W33</v>
          </cell>
        </row>
        <row r="744">
          <cell r="A744" t="str">
            <v>W32</v>
          </cell>
        </row>
        <row r="745">
          <cell r="A745" t="str">
            <v>W31</v>
          </cell>
        </row>
        <row r="746">
          <cell r="A746" t="str">
            <v>W36</v>
          </cell>
        </row>
        <row r="747">
          <cell r="A747" t="str">
            <v>W35</v>
          </cell>
        </row>
        <row r="748">
          <cell r="A748" t="str">
            <v>W20</v>
          </cell>
        </row>
        <row r="749">
          <cell r="A749" t="str">
            <v>W05</v>
          </cell>
        </row>
        <row r="750">
          <cell r="A750" t="str">
            <v>W25</v>
          </cell>
        </row>
        <row r="751">
          <cell r="A751" t="str">
            <v>W23</v>
          </cell>
        </row>
        <row r="752">
          <cell r="A752" t="str">
            <v>W26</v>
          </cell>
        </row>
        <row r="753">
          <cell r="A753" t="str">
            <v>W24</v>
          </cell>
        </row>
        <row r="754">
          <cell r="A754" t="str">
            <v>W29</v>
          </cell>
        </row>
        <row r="755">
          <cell r="A755" t="str">
            <v>W27</v>
          </cell>
        </row>
        <row r="756">
          <cell r="A756" t="str">
            <v>W30</v>
          </cell>
        </row>
        <row r="757">
          <cell r="A757" t="str">
            <v>W28</v>
          </cell>
        </row>
        <row r="758">
          <cell r="A758" t="str">
            <v>W12</v>
          </cell>
        </row>
        <row r="759">
          <cell r="A759" t="str">
            <v>W06</v>
          </cell>
        </row>
        <row r="760">
          <cell r="A760" t="str">
            <v>W09</v>
          </cell>
        </row>
        <row r="761">
          <cell r="A761" t="str">
            <v>W17</v>
          </cell>
        </row>
        <row r="762">
          <cell r="A762" t="str">
            <v>W16</v>
          </cell>
        </row>
        <row r="763">
          <cell r="A763" t="str">
            <v>W18</v>
          </cell>
        </row>
        <row r="764">
          <cell r="A764" t="str">
            <v>W19</v>
          </cell>
        </row>
        <row r="765">
          <cell r="A765" t="str">
            <v>W37</v>
          </cell>
        </row>
        <row r="766">
          <cell r="A766" t="str">
            <v>W38</v>
          </cell>
        </row>
        <row r="767">
          <cell r="A767" t="str">
            <v>W39</v>
          </cell>
        </row>
        <row r="768">
          <cell r="A768" t="str">
            <v>W40</v>
          </cell>
        </row>
        <row r="769">
          <cell r="A769" t="str">
            <v>W41</v>
          </cell>
        </row>
        <row r="770">
          <cell r="A770" t="str">
            <v>X</v>
          </cell>
        </row>
        <row r="771">
          <cell r="A771" t="str">
            <v>X17</v>
          </cell>
        </row>
        <row r="772">
          <cell r="A772" t="str">
            <v>X01</v>
          </cell>
        </row>
        <row r="773">
          <cell r="A773" t="str">
            <v>X04</v>
          </cell>
        </row>
        <row r="774">
          <cell r="A774" t="str">
            <v>X03</v>
          </cell>
        </row>
        <row r="775">
          <cell r="A775" t="str">
            <v>X02</v>
          </cell>
        </row>
        <row r="776">
          <cell r="A776" t="str">
            <v>X05</v>
          </cell>
        </row>
        <row r="777">
          <cell r="A777" t="str">
            <v>X06</v>
          </cell>
        </row>
        <row r="778">
          <cell r="A778" t="str">
            <v>X15</v>
          </cell>
        </row>
        <row r="779">
          <cell r="A779" t="str">
            <v>X12</v>
          </cell>
        </row>
        <row r="780">
          <cell r="A780" t="str">
            <v>X11</v>
          </cell>
        </row>
        <row r="781">
          <cell r="A781" t="str">
            <v>X22</v>
          </cell>
        </row>
        <row r="782">
          <cell r="A782" t="str">
            <v>X07</v>
          </cell>
        </row>
        <row r="783">
          <cell r="A783" t="str">
            <v>X23</v>
          </cell>
        </row>
        <row r="784">
          <cell r="A784" t="str">
            <v>X24</v>
          </cell>
        </row>
        <row r="785">
          <cell r="A785" t="str">
            <v>X25</v>
          </cell>
        </row>
        <row r="786">
          <cell r="A786" t="str">
            <v>X14</v>
          </cell>
        </row>
        <row r="787">
          <cell r="A787" t="str">
            <v>X08</v>
          </cell>
        </row>
        <row r="788">
          <cell r="A788" t="str">
            <v>X09</v>
          </cell>
        </row>
        <row r="789">
          <cell r="A789" t="str">
            <v>X16</v>
          </cell>
        </row>
        <row r="790">
          <cell r="A790" t="str">
            <v>X21</v>
          </cell>
        </row>
        <row r="791">
          <cell r="A791" t="str">
            <v>X20</v>
          </cell>
        </row>
        <row r="792">
          <cell r="A792" t="str">
            <v>X10</v>
          </cell>
        </row>
        <row r="793">
          <cell r="A793" t="str">
            <v>X18</v>
          </cell>
        </row>
        <row r="794">
          <cell r="A794" t="str">
            <v>X19</v>
          </cell>
        </row>
        <row r="795">
          <cell r="A795" t="str">
            <v>X13</v>
          </cell>
        </row>
        <row r="796">
          <cell r="A796" t="str">
            <v>X27</v>
          </cell>
        </row>
        <row r="797">
          <cell r="A797" t="str">
            <v>X28</v>
          </cell>
        </row>
        <row r="798">
          <cell r="A798" t="str">
            <v>X29</v>
          </cell>
        </row>
        <row r="802">
          <cell r="A802" t="str">
            <v>Y</v>
          </cell>
        </row>
        <row r="803">
          <cell r="A803" t="str">
            <v>Y19</v>
          </cell>
        </row>
        <row r="804">
          <cell r="A804" t="str">
            <v>Y18</v>
          </cell>
        </row>
        <row r="805">
          <cell r="A805" t="str">
            <v>Y01</v>
          </cell>
        </row>
        <row r="806">
          <cell r="A806" t="str">
            <v>Y02</v>
          </cell>
        </row>
        <row r="807">
          <cell r="A807" t="str">
            <v>Y04</v>
          </cell>
        </row>
        <row r="808">
          <cell r="A808" t="str">
            <v>Y05</v>
          </cell>
        </row>
        <row r="809">
          <cell r="A809" t="str">
            <v>Y37</v>
          </cell>
        </row>
        <row r="810">
          <cell r="A810" t="str">
            <v>Y37A</v>
          </cell>
        </row>
        <row r="811">
          <cell r="A811" t="str">
            <v>Y37B</v>
          </cell>
        </row>
        <row r="812">
          <cell r="A812" t="str">
            <v>Y37C</v>
          </cell>
        </row>
        <row r="813">
          <cell r="A813" t="str">
            <v>Y15</v>
          </cell>
        </row>
        <row r="814">
          <cell r="A814" t="str">
            <v>Y06</v>
          </cell>
        </row>
        <row r="815">
          <cell r="A815" t="str">
            <v>Y07</v>
          </cell>
        </row>
        <row r="816">
          <cell r="A816" t="str">
            <v>Y10</v>
          </cell>
        </row>
        <row r="817">
          <cell r="A817" t="str">
            <v>Y08</v>
          </cell>
        </row>
        <row r="818">
          <cell r="A818" t="str">
            <v>Y14</v>
          </cell>
        </row>
        <row r="819">
          <cell r="A819" t="str">
            <v>Y35</v>
          </cell>
        </row>
        <row r="820">
          <cell r="A820" t="str">
            <v>Y36</v>
          </cell>
        </row>
        <row r="821">
          <cell r="A821" t="str">
            <v>Y03</v>
          </cell>
        </row>
        <row r="822">
          <cell r="A822" t="str">
            <v>Y03A</v>
          </cell>
        </row>
        <row r="823">
          <cell r="A823" t="str">
            <v>Y17</v>
          </cell>
        </row>
        <row r="824">
          <cell r="A824" t="str">
            <v>Y17B</v>
          </cell>
        </row>
        <row r="825">
          <cell r="A825" t="str">
            <v>Y17C</v>
          </cell>
        </row>
        <row r="826">
          <cell r="A826" t="str">
            <v>Y16</v>
          </cell>
        </row>
        <row r="827">
          <cell r="A827" t="str">
            <v>Y11</v>
          </cell>
        </row>
        <row r="828">
          <cell r="A828" t="str">
            <v>Y39</v>
          </cell>
        </row>
        <row r="829">
          <cell r="A829" t="str">
            <v>Y38</v>
          </cell>
        </row>
        <row r="830">
          <cell r="A830" t="str">
            <v>Y41</v>
          </cell>
        </row>
        <row r="831">
          <cell r="A831" t="str">
            <v>Y09</v>
          </cell>
        </row>
        <row r="832">
          <cell r="A832" t="str">
            <v>Y40</v>
          </cell>
        </row>
        <row r="833">
          <cell r="A833" t="str">
            <v>Y30</v>
          </cell>
        </row>
        <row r="834">
          <cell r="A834" t="str">
            <v>Y28</v>
          </cell>
        </row>
        <row r="835">
          <cell r="A835" t="str">
            <v>Y26</v>
          </cell>
        </row>
        <row r="836">
          <cell r="A836" t="str">
            <v>Y29</v>
          </cell>
        </row>
        <row r="837">
          <cell r="A837" t="str">
            <v>Y27</v>
          </cell>
        </row>
        <row r="839">
          <cell r="A839" t="str">
            <v>Y21</v>
          </cell>
        </row>
        <row r="840">
          <cell r="A840" t="str">
            <v>Y12</v>
          </cell>
        </row>
        <row r="841">
          <cell r="A841" t="str">
            <v>Y25</v>
          </cell>
        </row>
        <row r="842">
          <cell r="A842" t="str">
            <v>Y23</v>
          </cell>
        </row>
        <row r="843">
          <cell r="A843" t="str">
            <v>Y20</v>
          </cell>
        </row>
        <row r="844">
          <cell r="A844" t="str">
            <v>Y13</v>
          </cell>
        </row>
        <row r="845">
          <cell r="A845" t="str">
            <v>Y24</v>
          </cell>
        </row>
        <row r="846">
          <cell r="A846" t="str">
            <v>Y22</v>
          </cell>
        </row>
        <row r="847">
          <cell r="A847" t="str">
            <v>Y34</v>
          </cell>
        </row>
        <row r="848">
          <cell r="A848" t="str">
            <v>Y33</v>
          </cell>
        </row>
        <row r="849">
          <cell r="A849" t="str">
            <v>Y31</v>
          </cell>
        </row>
        <row r="850">
          <cell r="A850" t="str">
            <v>Y32</v>
          </cell>
        </row>
        <row r="851">
          <cell r="A851" t="str">
            <v>Y42</v>
          </cell>
        </row>
        <row r="852">
          <cell r="A852" t="str">
            <v>Y43</v>
          </cell>
        </row>
        <row r="853">
          <cell r="A853" t="str">
            <v>Y44</v>
          </cell>
        </row>
        <row r="854">
          <cell r="A854" t="str">
            <v>Y45</v>
          </cell>
        </row>
        <row r="855">
          <cell r="A855" t="str">
            <v>Y46</v>
          </cell>
        </row>
        <row r="856">
          <cell r="A856" t="str">
            <v>Z</v>
          </cell>
        </row>
        <row r="857">
          <cell r="A857" t="str">
            <v>Z02</v>
          </cell>
        </row>
        <row r="858">
          <cell r="A858" t="str">
            <v>Z03</v>
          </cell>
        </row>
        <row r="859">
          <cell r="A859" t="str">
            <v>Z06</v>
          </cell>
        </row>
        <row r="860">
          <cell r="A860" t="str">
            <v>Z05</v>
          </cell>
        </row>
        <row r="861">
          <cell r="A861" t="str">
            <v>Z04</v>
          </cell>
        </row>
        <row r="862">
          <cell r="A862" t="str">
            <v>Z01</v>
          </cell>
        </row>
        <row r="863">
          <cell r="A863" t="str">
            <v>Z07</v>
          </cell>
        </row>
        <row r="864">
          <cell r="A864" t="str">
            <v>Z08</v>
          </cell>
        </row>
        <row r="865">
          <cell r="A865" t="str">
            <v>Z09</v>
          </cell>
        </row>
        <row r="866">
          <cell r="A866" t="str">
            <v>Z10</v>
          </cell>
        </row>
        <row r="867">
          <cell r="A867" t="str">
            <v>Z11</v>
          </cell>
        </row>
        <row r="868">
          <cell r="A868" t="str">
            <v>AA</v>
          </cell>
        </row>
        <row r="869">
          <cell r="A869" t="str">
            <v>AA01</v>
          </cell>
        </row>
        <row r="870">
          <cell r="A870" t="str">
            <v>AA27</v>
          </cell>
        </row>
        <row r="871">
          <cell r="A871" t="str">
            <v>AA03</v>
          </cell>
        </row>
        <row r="872">
          <cell r="A872" t="str">
            <v>AA12</v>
          </cell>
        </row>
        <row r="873">
          <cell r="A873" t="str">
            <v>AA04</v>
          </cell>
        </row>
        <row r="874">
          <cell r="A874" t="str">
            <v>AA31</v>
          </cell>
        </row>
        <row r="875">
          <cell r="A875" t="str">
            <v>AA13</v>
          </cell>
        </row>
        <row r="876">
          <cell r="A876" t="str">
            <v>AA14</v>
          </cell>
        </row>
        <row r="877">
          <cell r="A877" t="str">
            <v>AA22</v>
          </cell>
        </row>
        <row r="878">
          <cell r="A878" t="str">
            <v>AA23</v>
          </cell>
        </row>
        <row r="879">
          <cell r="A879" t="str">
            <v>AA32</v>
          </cell>
        </row>
        <row r="880">
          <cell r="A880" t="str">
            <v>AA33</v>
          </cell>
        </row>
        <row r="881">
          <cell r="A881" t="str">
            <v>AA11</v>
          </cell>
        </row>
        <row r="882">
          <cell r="A882" t="str">
            <v>AA08</v>
          </cell>
        </row>
        <row r="883">
          <cell r="A883" t="str">
            <v>AA20</v>
          </cell>
        </row>
        <row r="884">
          <cell r="A884" t="str">
            <v>AA15</v>
          </cell>
        </row>
        <row r="885">
          <cell r="A885" t="str">
            <v>AA24</v>
          </cell>
        </row>
        <row r="886">
          <cell r="A886" t="str">
            <v>AA29</v>
          </cell>
        </row>
        <row r="887">
          <cell r="A887" t="str">
            <v>AA30</v>
          </cell>
        </row>
        <row r="888">
          <cell r="A888" t="str">
            <v>AA17</v>
          </cell>
        </row>
        <row r="889">
          <cell r="A889" t="str">
            <v>AA21</v>
          </cell>
        </row>
        <row r="890">
          <cell r="A890" t="str">
            <v>AA18</v>
          </cell>
        </row>
        <row r="891">
          <cell r="A891" t="str">
            <v>AA19</v>
          </cell>
        </row>
        <row r="892">
          <cell r="A892" t="str">
            <v>AA02</v>
          </cell>
        </row>
        <row r="893">
          <cell r="A893" t="str">
            <v>AA10</v>
          </cell>
        </row>
        <row r="894">
          <cell r="A894" t="str">
            <v>AA16</v>
          </cell>
        </row>
        <row r="895">
          <cell r="A895" t="str">
            <v>AA06</v>
          </cell>
        </row>
        <row r="896">
          <cell r="A896" t="str">
            <v>AA25</v>
          </cell>
        </row>
        <row r="897">
          <cell r="A897" t="str">
            <v>AA07</v>
          </cell>
        </row>
        <row r="898">
          <cell r="A898" t="str">
            <v>AA09</v>
          </cell>
        </row>
        <row r="899">
          <cell r="A899" t="str">
            <v>AA28</v>
          </cell>
        </row>
        <row r="900">
          <cell r="A900" t="str">
            <v>AA05</v>
          </cell>
        </row>
        <row r="901">
          <cell r="A901" t="str">
            <v>AA26</v>
          </cell>
        </row>
        <row r="902">
          <cell r="A902" t="str">
            <v>RR27</v>
          </cell>
        </row>
        <row r="903">
          <cell r="A903" t="str">
            <v>AA34</v>
          </cell>
        </row>
        <row r="904">
          <cell r="A904" t="str">
            <v>AA35</v>
          </cell>
        </row>
        <row r="905">
          <cell r="A905" t="str">
            <v>AA36</v>
          </cell>
        </row>
        <row r="906">
          <cell r="A906" t="str">
            <v>AA37</v>
          </cell>
        </row>
        <row r="907">
          <cell r="A907" t="str">
            <v>BB</v>
          </cell>
        </row>
        <row r="908">
          <cell r="A908" t="str">
            <v>BB01</v>
          </cell>
        </row>
        <row r="909">
          <cell r="A909" t="str">
            <v>BB03</v>
          </cell>
        </row>
        <row r="910">
          <cell r="A910" t="str">
            <v>BB04</v>
          </cell>
        </row>
        <row r="911">
          <cell r="A911" t="str">
            <v>BB05</v>
          </cell>
        </row>
        <row r="912">
          <cell r="A912" t="str">
            <v>BB669</v>
          </cell>
        </row>
        <row r="913">
          <cell r="A913" t="str">
            <v>BB08</v>
          </cell>
        </row>
        <row r="914">
          <cell r="A914" t="str">
            <v>BB667</v>
          </cell>
        </row>
        <row r="915">
          <cell r="A915" t="str">
            <v>BB11</v>
          </cell>
        </row>
        <row r="916">
          <cell r="A916" t="str">
            <v>BB770</v>
          </cell>
        </row>
        <row r="917">
          <cell r="A917" t="str">
            <v>BB17</v>
          </cell>
        </row>
        <row r="918">
          <cell r="A918" t="str">
            <v>BB675</v>
          </cell>
        </row>
        <row r="919">
          <cell r="A919" t="str">
            <v>BB671</v>
          </cell>
        </row>
        <row r="920">
          <cell r="A920" t="str">
            <v>BB677</v>
          </cell>
        </row>
        <row r="921">
          <cell r="A921" t="str">
            <v>BB679</v>
          </cell>
        </row>
        <row r="922">
          <cell r="A922" t="str">
            <v>BB681</v>
          </cell>
        </row>
        <row r="923">
          <cell r="A923" t="str">
            <v>BB673</v>
          </cell>
        </row>
        <row r="924">
          <cell r="A924" t="str">
            <v>BB687</v>
          </cell>
        </row>
        <row r="925">
          <cell r="A925" t="str">
            <v>BB683</v>
          </cell>
        </row>
        <row r="926">
          <cell r="A926" t="str">
            <v>BB689</v>
          </cell>
        </row>
        <row r="927">
          <cell r="A927" t="str">
            <v>BB691</v>
          </cell>
        </row>
        <row r="928">
          <cell r="A928" t="str">
            <v>BB693</v>
          </cell>
        </row>
        <row r="929">
          <cell r="A929" t="str">
            <v>BB685</v>
          </cell>
        </row>
        <row r="930">
          <cell r="A930" t="str">
            <v>BB695</v>
          </cell>
        </row>
        <row r="931">
          <cell r="A931" t="str">
            <v>BB674</v>
          </cell>
        </row>
        <row r="932">
          <cell r="A932" t="str">
            <v>BB670</v>
          </cell>
        </row>
        <row r="933">
          <cell r="A933" t="str">
            <v>BB676</v>
          </cell>
        </row>
        <row r="934">
          <cell r="A934" t="str">
            <v>BB678</v>
          </cell>
        </row>
        <row r="935">
          <cell r="A935" t="str">
            <v>BB680</v>
          </cell>
        </row>
        <row r="936">
          <cell r="A936" t="str">
            <v>BB672</v>
          </cell>
        </row>
        <row r="937">
          <cell r="A937" t="str">
            <v>BB686</v>
          </cell>
        </row>
        <row r="938">
          <cell r="A938" t="str">
            <v>BB682</v>
          </cell>
        </row>
        <row r="939">
          <cell r="A939" t="str">
            <v>BB688</v>
          </cell>
        </row>
        <row r="940">
          <cell r="A940" t="str">
            <v>BB690</v>
          </cell>
        </row>
        <row r="941">
          <cell r="A941" t="str">
            <v>BB692</v>
          </cell>
        </row>
        <row r="942">
          <cell r="A942" t="str">
            <v>BB684</v>
          </cell>
        </row>
        <row r="943">
          <cell r="A943" t="str">
            <v>BB694</v>
          </cell>
        </row>
        <row r="944">
          <cell r="A944" t="str">
            <v>BB29</v>
          </cell>
        </row>
        <row r="945">
          <cell r="A945" t="str">
            <v>BB31</v>
          </cell>
        </row>
        <row r="946">
          <cell r="A946" t="str">
            <v>BB32</v>
          </cell>
        </row>
        <row r="947">
          <cell r="A947" t="str">
            <v>BB43</v>
          </cell>
        </row>
        <row r="948">
          <cell r="A948" t="str">
            <v>BB47</v>
          </cell>
        </row>
        <row r="949">
          <cell r="A949" t="str">
            <v>BB48</v>
          </cell>
        </row>
        <row r="950">
          <cell r="A950" t="str">
            <v>BB664</v>
          </cell>
        </row>
        <row r="951">
          <cell r="A951" t="str">
            <v>BB51</v>
          </cell>
        </row>
        <row r="952">
          <cell r="A952" t="str">
            <v>BB52</v>
          </cell>
        </row>
        <row r="953">
          <cell r="A953" t="str">
            <v>BB813</v>
          </cell>
        </row>
        <row r="954">
          <cell r="A954" t="str">
            <v>BB811</v>
          </cell>
        </row>
        <row r="955">
          <cell r="A955" t="str">
            <v>BB62</v>
          </cell>
        </row>
        <row r="956">
          <cell r="A956" t="str">
            <v>BB64</v>
          </cell>
        </row>
        <row r="957">
          <cell r="A957" t="str">
            <v>BB810</v>
          </cell>
        </row>
        <row r="958">
          <cell r="A958" t="str">
            <v>BB808</v>
          </cell>
        </row>
        <row r="959">
          <cell r="A959" t="str">
            <v>BB809</v>
          </cell>
        </row>
        <row r="960">
          <cell r="A960" t="str">
            <v>BB806</v>
          </cell>
        </row>
        <row r="961">
          <cell r="A961" t="str">
            <v>BB807</v>
          </cell>
        </row>
        <row r="962">
          <cell r="A962" t="str">
            <v>BB70</v>
          </cell>
        </row>
        <row r="963">
          <cell r="A963" t="str">
            <v>BB696</v>
          </cell>
        </row>
        <row r="964">
          <cell r="A964" t="str">
            <v>BB697</v>
          </cell>
        </row>
        <row r="965">
          <cell r="A965" t="str">
            <v>BB698</v>
          </cell>
        </row>
        <row r="966">
          <cell r="A966" t="str">
            <v>BB699</v>
          </cell>
        </row>
        <row r="967">
          <cell r="A967" t="str">
            <v>BB700</v>
          </cell>
        </row>
        <row r="968">
          <cell r="A968" t="str">
            <v>BB701</v>
          </cell>
        </row>
        <row r="969">
          <cell r="A969" t="str">
            <v>BB74</v>
          </cell>
        </row>
        <row r="970">
          <cell r="A970" t="str">
            <v>BB75</v>
          </cell>
        </row>
        <row r="971">
          <cell r="A971" t="str">
            <v>BB88</v>
          </cell>
        </row>
        <row r="972">
          <cell r="A972" t="str">
            <v>BB656</v>
          </cell>
        </row>
        <row r="973">
          <cell r="A973" t="str">
            <v>BB92</v>
          </cell>
        </row>
        <row r="974">
          <cell r="A974" t="str">
            <v>BB94</v>
          </cell>
        </row>
        <row r="975">
          <cell r="A975" t="str">
            <v>BB97</v>
          </cell>
        </row>
        <row r="976">
          <cell r="A976" t="str">
            <v>BB832</v>
          </cell>
        </row>
        <row r="977">
          <cell r="A977" t="str">
            <v>BB833</v>
          </cell>
        </row>
        <row r="978">
          <cell r="A978" t="str">
            <v>BB831</v>
          </cell>
        </row>
        <row r="979">
          <cell r="A979" t="str">
            <v>BB819</v>
          </cell>
        </row>
        <row r="980">
          <cell r="A980" t="str">
            <v>BB114</v>
          </cell>
        </row>
        <row r="981">
          <cell r="A981" t="str">
            <v>BB117</v>
          </cell>
        </row>
        <row r="982">
          <cell r="A982" t="str">
            <v>BB126</v>
          </cell>
        </row>
        <row r="983">
          <cell r="A983" t="str">
            <v>BB126A</v>
          </cell>
        </row>
        <row r="984">
          <cell r="A984" t="str">
            <v>BB128</v>
          </cell>
        </row>
        <row r="985">
          <cell r="A985" t="str">
            <v>BB157</v>
          </cell>
        </row>
        <row r="986">
          <cell r="A986" t="str">
            <v>BB158</v>
          </cell>
        </row>
        <row r="987">
          <cell r="A987" t="str">
            <v>BB159</v>
          </cell>
        </row>
        <row r="988">
          <cell r="A988" t="str">
            <v>BB160</v>
          </cell>
        </row>
        <row r="989">
          <cell r="A989" t="str">
            <v>BB161</v>
          </cell>
        </row>
        <row r="990">
          <cell r="A990" t="str">
            <v>BB162</v>
          </cell>
        </row>
        <row r="991">
          <cell r="A991" t="str">
            <v>BB163</v>
          </cell>
        </row>
        <row r="992">
          <cell r="A992" t="str">
            <v>BB164</v>
          </cell>
        </row>
        <row r="993">
          <cell r="A993" t="str">
            <v>BB169</v>
          </cell>
        </row>
        <row r="994">
          <cell r="A994" t="str">
            <v>BB170</v>
          </cell>
        </row>
        <row r="995">
          <cell r="A995" t="str">
            <v>BB178</v>
          </cell>
        </row>
        <row r="996">
          <cell r="A996" t="str">
            <v>BB179</v>
          </cell>
        </row>
        <row r="997">
          <cell r="A997" t="str">
            <v>BB182</v>
          </cell>
        </row>
        <row r="998">
          <cell r="A998" t="str">
            <v>BB183</v>
          </cell>
        </row>
        <row r="999">
          <cell r="A999" t="str">
            <v>BB186</v>
          </cell>
        </row>
        <row r="1000">
          <cell r="A1000" t="str">
            <v>BB187</v>
          </cell>
        </row>
        <row r="1001">
          <cell r="A1001" t="str">
            <v>BB188</v>
          </cell>
        </row>
        <row r="1002">
          <cell r="A1002" t="str">
            <v>BB190</v>
          </cell>
        </row>
        <row r="1003">
          <cell r="A1003" t="str">
            <v>BB191</v>
          </cell>
        </row>
        <row r="1004">
          <cell r="A1004" t="str">
            <v>BB198</v>
          </cell>
        </row>
        <row r="1005">
          <cell r="A1005" t="str">
            <v>BB651</v>
          </cell>
        </row>
        <row r="1006">
          <cell r="A1006" t="str">
            <v>BB211</v>
          </cell>
        </row>
        <row r="1007">
          <cell r="A1007" t="str">
            <v>BB220</v>
          </cell>
        </row>
        <row r="1008">
          <cell r="A1008" t="str">
            <v>BB226</v>
          </cell>
        </row>
        <row r="1009">
          <cell r="A1009" t="str">
            <v>BB227</v>
          </cell>
        </row>
        <row r="1010">
          <cell r="A1010" t="str">
            <v>BB228</v>
          </cell>
        </row>
        <row r="1011">
          <cell r="A1011" t="str">
            <v>BB229</v>
          </cell>
        </row>
        <row r="1012">
          <cell r="A1012" t="str">
            <v>BB659</v>
          </cell>
        </row>
        <row r="1013">
          <cell r="A1013" t="str">
            <v>BB233</v>
          </cell>
        </row>
        <row r="1014">
          <cell r="A1014" t="str">
            <v>BB234</v>
          </cell>
        </row>
        <row r="1015">
          <cell r="A1015" t="str">
            <v>BB794</v>
          </cell>
        </row>
        <row r="1016">
          <cell r="A1016" t="str">
            <v>BB796</v>
          </cell>
        </row>
        <row r="1017">
          <cell r="A1017" t="str">
            <v>BB776</v>
          </cell>
        </row>
        <row r="1018">
          <cell r="A1018" t="str">
            <v>BB784</v>
          </cell>
        </row>
        <row r="1019">
          <cell r="A1019" t="str">
            <v>BB780</v>
          </cell>
        </row>
        <row r="1020">
          <cell r="A1020" t="str">
            <v>BB788</v>
          </cell>
        </row>
        <row r="1021">
          <cell r="A1021" t="str">
            <v>BB792</v>
          </cell>
        </row>
        <row r="1022">
          <cell r="A1022" t="str">
            <v>BB774</v>
          </cell>
        </row>
        <row r="1023">
          <cell r="A1023" t="str">
            <v>BB782</v>
          </cell>
        </row>
        <row r="1024">
          <cell r="A1024" t="str">
            <v>BB778</v>
          </cell>
        </row>
        <row r="1025">
          <cell r="A1025" t="str">
            <v>BB786</v>
          </cell>
        </row>
        <row r="1026">
          <cell r="A1026" t="str">
            <v>BB790</v>
          </cell>
        </row>
        <row r="1027">
          <cell r="A1027" t="str">
            <v>BB339</v>
          </cell>
        </row>
        <row r="1028">
          <cell r="A1028" t="str">
            <v>BB244</v>
          </cell>
        </row>
        <row r="1029">
          <cell r="A1029" t="str">
            <v>BB245</v>
          </cell>
        </row>
        <row r="1030">
          <cell r="A1030" t="str">
            <v>BB663</v>
          </cell>
        </row>
        <row r="1031">
          <cell r="A1031" t="str">
            <v>BB662</v>
          </cell>
        </row>
        <row r="1032">
          <cell r="A1032" t="str">
            <v>BB256</v>
          </cell>
        </row>
        <row r="1033">
          <cell r="A1033" t="str">
            <v>BB261</v>
          </cell>
        </row>
        <row r="1034">
          <cell r="A1034" t="str">
            <v>BB263</v>
          </cell>
        </row>
        <row r="1035">
          <cell r="A1035" t="str">
            <v>BB719</v>
          </cell>
        </row>
        <row r="1036">
          <cell r="A1036" t="str">
            <v>BB720</v>
          </cell>
        </row>
        <row r="1037">
          <cell r="A1037" t="str">
            <v>BB721</v>
          </cell>
        </row>
        <row r="1038">
          <cell r="A1038" t="str">
            <v>BB722</v>
          </cell>
        </row>
        <row r="1039">
          <cell r="A1039" t="str">
            <v>BB723</v>
          </cell>
        </row>
        <row r="1040">
          <cell r="A1040" t="str">
            <v>BB724</v>
          </cell>
        </row>
        <row r="1041">
          <cell r="A1041" t="str">
            <v>BB264</v>
          </cell>
        </row>
        <row r="1042">
          <cell r="A1042" t="str">
            <v>BB265</v>
          </cell>
        </row>
        <row r="1043">
          <cell r="A1043" t="str">
            <v>BB268</v>
          </cell>
        </row>
        <row r="1044">
          <cell r="A1044" t="str">
            <v>BB294</v>
          </cell>
        </row>
        <row r="1045">
          <cell r="A1045" t="str">
            <v>BB296</v>
          </cell>
        </row>
        <row r="1046">
          <cell r="A1046" t="str">
            <v>BB297</v>
          </cell>
        </row>
        <row r="1047">
          <cell r="A1047" t="str">
            <v>BB713</v>
          </cell>
        </row>
        <row r="1048">
          <cell r="A1048" t="str">
            <v>BB714</v>
          </cell>
        </row>
        <row r="1049">
          <cell r="A1049" t="str">
            <v>BB715</v>
          </cell>
        </row>
        <row r="1050">
          <cell r="A1050" t="str">
            <v>BB716</v>
          </cell>
        </row>
        <row r="1051">
          <cell r="A1051" t="str">
            <v>BB717</v>
          </cell>
        </row>
        <row r="1052">
          <cell r="A1052" t="str">
            <v>BB718</v>
          </cell>
        </row>
        <row r="1053">
          <cell r="A1053" t="str">
            <v>BB293</v>
          </cell>
        </row>
        <row r="1054">
          <cell r="A1054" t="str">
            <v>BB298</v>
          </cell>
        </row>
        <row r="1055">
          <cell r="A1055" t="str">
            <v>BB302</v>
          </cell>
        </row>
        <row r="1056">
          <cell r="A1056" t="str">
            <v>BB798</v>
          </cell>
        </row>
        <row r="1057">
          <cell r="A1057" t="str">
            <v>BB308</v>
          </cell>
        </row>
        <row r="1058">
          <cell r="A1058" t="str">
            <v>BB312</v>
          </cell>
        </row>
        <row r="1059">
          <cell r="A1059" t="str">
            <v>BB313</v>
          </cell>
        </row>
        <row r="1060">
          <cell r="A1060" t="str">
            <v>BB315</v>
          </cell>
        </row>
        <row r="1061">
          <cell r="A1061" t="str">
            <v>BB712</v>
          </cell>
        </row>
        <row r="1062">
          <cell r="A1062" t="str">
            <v>BB321</v>
          </cell>
        </row>
        <row r="1063">
          <cell r="A1063" t="str">
            <v>BB323</v>
          </cell>
        </row>
        <row r="1064">
          <cell r="A1064" t="str">
            <v>BB328</v>
          </cell>
        </row>
        <row r="1065">
          <cell r="A1065" t="str">
            <v>BB329</v>
          </cell>
        </row>
        <row r="1066">
          <cell r="A1066" t="str">
            <v>BB815</v>
          </cell>
        </row>
        <row r="1067">
          <cell r="A1067" t="str">
            <v>BB814</v>
          </cell>
        </row>
        <row r="1068">
          <cell r="A1068" t="str">
            <v>BB334</v>
          </cell>
        </row>
        <row r="1069">
          <cell r="A1069" t="str">
            <v>BB337</v>
          </cell>
        </row>
        <row r="1070">
          <cell r="A1070" t="str">
            <v>BB665</v>
          </cell>
        </row>
        <row r="1071">
          <cell r="A1071" t="str">
            <v>BB340</v>
          </cell>
        </row>
        <row r="1072">
          <cell r="A1072" t="str">
            <v>BB341</v>
          </cell>
        </row>
        <row r="1073">
          <cell r="A1073" t="str">
            <v>BB344</v>
          </cell>
        </row>
        <row r="1074">
          <cell r="A1074" t="str">
            <v>BB345</v>
          </cell>
        </row>
        <row r="1075">
          <cell r="A1075" t="str">
            <v>BB741</v>
          </cell>
        </row>
        <row r="1076">
          <cell r="A1076" t="str">
            <v>BB744</v>
          </cell>
        </row>
        <row r="1077">
          <cell r="A1077" t="str">
            <v>BB745</v>
          </cell>
        </row>
        <row r="1078">
          <cell r="A1078" t="str">
            <v>BB746</v>
          </cell>
        </row>
        <row r="1079">
          <cell r="A1079" t="str">
            <v>BB747</v>
          </cell>
        </row>
        <row r="1080">
          <cell r="A1080" t="str">
            <v>BB750</v>
          </cell>
        </row>
        <row r="1081">
          <cell r="A1081" t="str">
            <v>BB751</v>
          </cell>
        </row>
        <row r="1082">
          <cell r="A1082" t="str">
            <v>BB752</v>
          </cell>
        </row>
        <row r="1083">
          <cell r="A1083" t="str">
            <v>BB753</v>
          </cell>
        </row>
        <row r="1084">
          <cell r="A1084" t="str">
            <v>BB754</v>
          </cell>
        </row>
        <row r="1085">
          <cell r="A1085" t="str">
            <v>BB758</v>
          </cell>
        </row>
        <row r="1086">
          <cell r="A1086" t="str">
            <v>BB759</v>
          </cell>
        </row>
        <row r="1087">
          <cell r="A1087" t="str">
            <v>BB760</v>
          </cell>
        </row>
        <row r="1088">
          <cell r="A1088" t="str">
            <v>BB761</v>
          </cell>
        </row>
        <row r="1089">
          <cell r="A1089" t="str">
            <v>BB762</v>
          </cell>
        </row>
        <row r="1090">
          <cell r="A1090" t="str">
            <v>BB353</v>
          </cell>
        </row>
        <row r="1091">
          <cell r="A1091" t="str">
            <v>BB354</v>
          </cell>
        </row>
        <row r="1092">
          <cell r="A1092" t="str">
            <v>BB355</v>
          </cell>
        </row>
        <row r="1093">
          <cell r="A1093" t="str">
            <v>BB358</v>
          </cell>
        </row>
        <row r="1094">
          <cell r="A1094" t="str">
            <v>BB359</v>
          </cell>
        </row>
        <row r="1095">
          <cell r="A1095" t="str">
            <v>BB360</v>
          </cell>
        </row>
        <row r="1096">
          <cell r="A1096" t="str">
            <v>BB361</v>
          </cell>
        </row>
        <row r="1097">
          <cell r="A1097" t="str">
            <v>BB364</v>
          </cell>
        </row>
        <row r="1098">
          <cell r="A1098" t="str">
            <v>BB365</v>
          </cell>
        </row>
        <row r="1099">
          <cell r="A1099" t="str">
            <v>BB366</v>
          </cell>
        </row>
        <row r="1100">
          <cell r="A1100" t="str">
            <v>BB367</v>
          </cell>
        </row>
        <row r="1101">
          <cell r="A1101" t="str">
            <v>BB368</v>
          </cell>
        </row>
        <row r="1102">
          <cell r="A1102" t="str">
            <v>BB372</v>
          </cell>
        </row>
        <row r="1103">
          <cell r="A1103" t="str">
            <v>BB373</v>
          </cell>
        </row>
        <row r="1104">
          <cell r="A1104" t="str">
            <v>BB374</v>
          </cell>
        </row>
        <row r="1105">
          <cell r="A1105" t="str">
            <v>BB375</v>
          </cell>
        </row>
        <row r="1106">
          <cell r="A1106" t="str">
            <v>BB376</v>
          </cell>
        </row>
        <row r="1107">
          <cell r="A1107" t="str">
            <v>BB399</v>
          </cell>
        </row>
        <row r="1108">
          <cell r="A1108" t="str">
            <v>BB378</v>
          </cell>
        </row>
        <row r="1109">
          <cell r="A1109" t="str">
            <v>BB379</v>
          </cell>
        </row>
        <row r="1110">
          <cell r="A1110" t="str">
            <v>BB380</v>
          </cell>
        </row>
        <row r="1111">
          <cell r="A1111" t="str">
            <v>BB381</v>
          </cell>
        </row>
        <row r="1112">
          <cell r="A1112" t="str">
            <v>BB382</v>
          </cell>
        </row>
        <row r="1113">
          <cell r="A1113" t="str">
            <v>BB383</v>
          </cell>
        </row>
        <row r="1114">
          <cell r="A1114" t="str">
            <v>BB384</v>
          </cell>
        </row>
        <row r="1115">
          <cell r="A1115" t="str">
            <v>BB385</v>
          </cell>
        </row>
        <row r="1116">
          <cell r="A1116" t="str">
            <v>BB386</v>
          </cell>
        </row>
        <row r="1117">
          <cell r="A1117" t="str">
            <v>BB390</v>
          </cell>
        </row>
        <row r="1118">
          <cell r="A1118" t="str">
            <v>BB393</v>
          </cell>
        </row>
        <row r="1119">
          <cell r="A1119" t="str">
            <v>BB394</v>
          </cell>
        </row>
        <row r="1120">
          <cell r="A1120" t="str">
            <v>BB395</v>
          </cell>
        </row>
        <row r="1121">
          <cell r="A1121" t="str">
            <v>BB396</v>
          </cell>
        </row>
        <row r="1122">
          <cell r="A1122" t="str">
            <v>BB764</v>
          </cell>
        </row>
        <row r="1123">
          <cell r="A1123" t="str">
            <v>BB401</v>
          </cell>
        </row>
        <row r="1124">
          <cell r="A1124" t="str">
            <v>BB407</v>
          </cell>
        </row>
        <row r="1125">
          <cell r="A1125" t="str">
            <v>BB402</v>
          </cell>
        </row>
        <row r="1126">
          <cell r="A1126" t="str">
            <v>BB403</v>
          </cell>
        </row>
        <row r="1127">
          <cell r="A1127" t="str">
            <v>BB404</v>
          </cell>
        </row>
        <row r="1128">
          <cell r="A1128" t="str">
            <v>BB405</v>
          </cell>
        </row>
        <row r="1129">
          <cell r="A1129" t="str">
            <v>BB406</v>
          </cell>
        </row>
        <row r="1130">
          <cell r="A1130" t="str">
            <v>BB767</v>
          </cell>
        </row>
        <row r="1131">
          <cell r="A1131" t="str">
            <v>BB768</v>
          </cell>
        </row>
        <row r="1132">
          <cell r="A1132" t="str">
            <v>BB765</v>
          </cell>
        </row>
        <row r="1133">
          <cell r="A1133" t="str">
            <v>BB766</v>
          </cell>
        </row>
        <row r="1134">
          <cell r="A1134" t="str">
            <v>BB429</v>
          </cell>
        </row>
        <row r="1135">
          <cell r="A1135" t="str">
            <v>BB430</v>
          </cell>
        </row>
        <row r="1136">
          <cell r="A1136" t="str">
            <v>BB431</v>
          </cell>
        </row>
        <row r="1137">
          <cell r="A1137" t="str">
            <v>BB432</v>
          </cell>
        </row>
        <row r="1138">
          <cell r="A1138" t="str">
            <v>BB802</v>
          </cell>
        </row>
        <row r="1139">
          <cell r="A1139" t="str">
            <v>BB800</v>
          </cell>
        </row>
        <row r="1140">
          <cell r="A1140" t="str">
            <v>BB801</v>
          </cell>
        </row>
        <row r="1141">
          <cell r="A1141" t="str">
            <v>BB803</v>
          </cell>
        </row>
        <row r="1142">
          <cell r="A1142" t="str">
            <v>BB817</v>
          </cell>
        </row>
        <row r="1143">
          <cell r="A1143" t="str">
            <v>BB818</v>
          </cell>
        </row>
        <row r="1144">
          <cell r="A1144" t="str">
            <v>BB804</v>
          </cell>
        </row>
        <row r="1145">
          <cell r="A1145" t="str">
            <v>BB805</v>
          </cell>
        </row>
        <row r="1146">
          <cell r="A1146" t="str">
            <v>BB805A</v>
          </cell>
        </row>
        <row r="1147">
          <cell r="A1147" t="str">
            <v>BB704</v>
          </cell>
        </row>
        <row r="1148">
          <cell r="A1148" t="str">
            <v>BB705</v>
          </cell>
        </row>
        <row r="1149">
          <cell r="A1149" t="str">
            <v>BB706</v>
          </cell>
        </row>
        <row r="1150">
          <cell r="A1150" t="str">
            <v>BB707</v>
          </cell>
        </row>
        <row r="1151">
          <cell r="A1151" t="str">
            <v>BB708</v>
          </cell>
        </row>
        <row r="1152">
          <cell r="A1152" t="str">
            <v>BB709</v>
          </cell>
        </row>
        <row r="1153">
          <cell r="A1153" t="str">
            <v>BB443</v>
          </cell>
        </row>
        <row r="1154">
          <cell r="A1154" t="str">
            <v>BB711</v>
          </cell>
        </row>
        <row r="1155">
          <cell r="A1155" t="str">
            <v>BB452</v>
          </cell>
        </row>
        <row r="1156">
          <cell r="A1156" t="str">
            <v>BB453</v>
          </cell>
        </row>
        <row r="1157">
          <cell r="A1157" t="str">
            <v>BB455</v>
          </cell>
        </row>
        <row r="1158">
          <cell r="A1158" t="str">
            <v>BB459</v>
          </cell>
        </row>
        <row r="1159">
          <cell r="A1159" t="str">
            <v>BB461</v>
          </cell>
        </row>
        <row r="1160">
          <cell r="A1160" t="str">
            <v>BB462</v>
          </cell>
        </row>
        <row r="1161">
          <cell r="A1161" t="str">
            <v>BB710</v>
          </cell>
        </row>
        <row r="1162">
          <cell r="A1162" t="str">
            <v>BB465</v>
          </cell>
        </row>
        <row r="1163">
          <cell r="A1163" t="str">
            <v>BB468</v>
          </cell>
        </row>
        <row r="1164">
          <cell r="A1164" t="str">
            <v>BB480</v>
          </cell>
        </row>
        <row r="1165">
          <cell r="A1165" t="str">
            <v>BB812</v>
          </cell>
        </row>
        <row r="1166">
          <cell r="A1166" t="str">
            <v>BB485</v>
          </cell>
        </row>
        <row r="1167">
          <cell r="A1167" t="str">
            <v>BB487</v>
          </cell>
        </row>
        <row r="1168">
          <cell r="A1168" t="str">
            <v>BB486</v>
          </cell>
        </row>
        <row r="1169">
          <cell r="A1169" t="str">
            <v>BB488</v>
          </cell>
        </row>
        <row r="1170">
          <cell r="A1170" t="str">
            <v>BB489</v>
          </cell>
        </row>
        <row r="1171">
          <cell r="A1171" t="str">
            <v>BB490</v>
          </cell>
        </row>
        <row r="1172">
          <cell r="A1172" t="str">
            <v>BB491</v>
          </cell>
        </row>
        <row r="1173">
          <cell r="A1173" t="str">
            <v>BB493</v>
          </cell>
        </row>
        <row r="1174">
          <cell r="A1174" t="str">
            <v>BB494</v>
          </cell>
        </row>
        <row r="1175">
          <cell r="A1175" t="str">
            <v>BB492</v>
          </cell>
        </row>
        <row r="1176">
          <cell r="A1176" t="str">
            <v>BB650</v>
          </cell>
        </row>
        <row r="1177">
          <cell r="A1177" t="str">
            <v>BB827</v>
          </cell>
        </row>
        <row r="1178">
          <cell r="A1178" t="str">
            <v>BB822</v>
          </cell>
        </row>
        <row r="1179">
          <cell r="A1179" t="str">
            <v>BB820</v>
          </cell>
        </row>
        <row r="1180">
          <cell r="A1180" t="str">
            <v>BB821</v>
          </cell>
        </row>
        <row r="1181">
          <cell r="A1181" t="str">
            <v>BB518</v>
          </cell>
        </row>
        <row r="1182">
          <cell r="A1182" t="str">
            <v>BB523</v>
          </cell>
        </row>
        <row r="1183">
          <cell r="A1183" t="str">
            <v>BB533</v>
          </cell>
        </row>
        <row r="1184">
          <cell r="A1184" t="str">
            <v>BB737</v>
          </cell>
        </row>
        <row r="1185">
          <cell r="A1185" t="str">
            <v>BB825</v>
          </cell>
        </row>
        <row r="1186">
          <cell r="A1186" t="str">
            <v>BB826</v>
          </cell>
        </row>
        <row r="1187">
          <cell r="A1187" t="str">
            <v>BB823</v>
          </cell>
        </row>
        <row r="1188">
          <cell r="A1188" t="str">
            <v>BB824</v>
          </cell>
        </row>
        <row r="1189">
          <cell r="A1189" t="str">
            <v>BB738</v>
          </cell>
        </row>
        <row r="1190">
          <cell r="A1190" t="str">
            <v>BB537</v>
          </cell>
        </row>
        <row r="1191">
          <cell r="A1191" t="str">
            <v>BB540</v>
          </cell>
        </row>
        <row r="1192">
          <cell r="A1192" t="str">
            <v>BB541</v>
          </cell>
        </row>
        <row r="1193">
          <cell r="A1193" t="str">
            <v>BB542</v>
          </cell>
        </row>
        <row r="1194">
          <cell r="A1194" t="str">
            <v>BB543</v>
          </cell>
        </row>
        <row r="1195">
          <cell r="A1195" t="str">
            <v>BB544</v>
          </cell>
        </row>
        <row r="1196">
          <cell r="A1196" t="str">
            <v>BB546</v>
          </cell>
        </row>
        <row r="1197">
          <cell r="A1197" t="str">
            <v>BB547</v>
          </cell>
        </row>
        <row r="1198">
          <cell r="A1198" t="str">
            <v>BB548</v>
          </cell>
        </row>
        <row r="1199">
          <cell r="A1199" t="str">
            <v>BB549</v>
          </cell>
        </row>
        <row r="1200">
          <cell r="A1200" t="str">
            <v>BB550</v>
          </cell>
        </row>
        <row r="1201">
          <cell r="A1201" t="str">
            <v>BB551</v>
          </cell>
        </row>
        <row r="1202">
          <cell r="A1202" t="str">
            <v>BB552</v>
          </cell>
        </row>
        <row r="1203">
          <cell r="A1203" t="str">
            <v>BB553</v>
          </cell>
        </row>
        <row r="1204">
          <cell r="A1204" t="str">
            <v>BB740</v>
          </cell>
        </row>
        <row r="1205">
          <cell r="A1205" t="str">
            <v>BB739</v>
          </cell>
        </row>
        <row r="1206">
          <cell r="A1206" t="str">
            <v>BB554</v>
          </cell>
        </row>
        <row r="1207">
          <cell r="A1207" t="str">
            <v>BB556</v>
          </cell>
        </row>
        <row r="1208">
          <cell r="A1208" t="str">
            <v>BB731</v>
          </cell>
        </row>
        <row r="1209">
          <cell r="A1209" t="str">
            <v>BB732</v>
          </cell>
        </row>
        <row r="1210">
          <cell r="A1210" t="str">
            <v>BB733</v>
          </cell>
        </row>
        <row r="1211">
          <cell r="A1211" t="str">
            <v>BB734</v>
          </cell>
        </row>
        <row r="1212">
          <cell r="A1212" t="str">
            <v>BB735</v>
          </cell>
        </row>
        <row r="1213">
          <cell r="A1213" t="str">
            <v>BB736</v>
          </cell>
        </row>
        <row r="1214">
          <cell r="A1214" t="str">
            <v>BB725</v>
          </cell>
        </row>
        <row r="1215">
          <cell r="A1215" t="str">
            <v>BB726</v>
          </cell>
        </row>
        <row r="1216">
          <cell r="A1216" t="str">
            <v>BB727</v>
          </cell>
        </row>
        <row r="1217">
          <cell r="A1217" t="str">
            <v>BB728</v>
          </cell>
        </row>
        <row r="1218">
          <cell r="A1218" t="str">
            <v>BB729</v>
          </cell>
        </row>
        <row r="1219">
          <cell r="A1219" t="str">
            <v>BB730</v>
          </cell>
        </row>
        <row r="1220">
          <cell r="A1220" t="str">
            <v>BB666</v>
          </cell>
        </row>
        <row r="1221">
          <cell r="A1221" t="str">
            <v>BB816</v>
          </cell>
        </row>
        <row r="1222">
          <cell r="A1222" t="str">
            <v>BB657</v>
          </cell>
        </row>
        <row r="1223">
          <cell r="A1223" t="str">
            <v>BB654</v>
          </cell>
        </row>
        <row r="1224">
          <cell r="A1224" t="str">
            <v>BB652</v>
          </cell>
        </row>
        <row r="1225">
          <cell r="A1225" t="str">
            <v>BB660</v>
          </cell>
        </row>
        <row r="1226">
          <cell r="A1226" t="str">
            <v>BB567</v>
          </cell>
        </row>
        <row r="1227">
          <cell r="A1227" t="str">
            <v>BB568</v>
          </cell>
        </row>
        <row r="1228">
          <cell r="A1228" t="str">
            <v>BB570</v>
          </cell>
        </row>
        <row r="1229">
          <cell r="A1229" t="str">
            <v>BB571</v>
          </cell>
        </row>
        <row r="1230">
          <cell r="A1230" t="str">
            <v>BB775</v>
          </cell>
        </row>
        <row r="1231">
          <cell r="A1231" t="str">
            <v>BB783</v>
          </cell>
        </row>
        <row r="1232">
          <cell r="A1232" t="str">
            <v>BB779</v>
          </cell>
        </row>
        <row r="1233">
          <cell r="A1233" t="str">
            <v>BB787</v>
          </cell>
        </row>
        <row r="1234">
          <cell r="A1234" t="str">
            <v>BB791</v>
          </cell>
        </row>
        <row r="1235">
          <cell r="A1235" t="str">
            <v>BB773</v>
          </cell>
        </row>
        <row r="1236">
          <cell r="A1236" t="str">
            <v>BB781</v>
          </cell>
        </row>
        <row r="1237">
          <cell r="A1237" t="str">
            <v>BB777</v>
          </cell>
        </row>
        <row r="1238">
          <cell r="A1238" t="str">
            <v>BB785</v>
          </cell>
        </row>
        <row r="1239">
          <cell r="A1239" t="str">
            <v>BB789</v>
          </cell>
        </row>
        <row r="1240">
          <cell r="A1240" t="str">
            <v>BB793</v>
          </cell>
        </row>
        <row r="1241">
          <cell r="A1241" t="str">
            <v>BB795</v>
          </cell>
        </row>
        <row r="1242">
          <cell r="A1242" t="str">
            <v>BB580</v>
          </cell>
        </row>
        <row r="1243">
          <cell r="A1243" t="str">
            <v>BB581</v>
          </cell>
        </row>
        <row r="1244">
          <cell r="A1244" t="str">
            <v>BB582</v>
          </cell>
        </row>
        <row r="1245">
          <cell r="A1245" t="str">
            <v>BB583</v>
          </cell>
        </row>
        <row r="1246">
          <cell r="A1246" t="str">
            <v>BB584</v>
          </cell>
        </row>
        <row r="1247">
          <cell r="A1247" t="str">
            <v>BB587</v>
          </cell>
        </row>
        <row r="1248">
          <cell r="A1248" t="str">
            <v>BB586</v>
          </cell>
        </row>
        <row r="1249">
          <cell r="A1249" t="str">
            <v>BB588</v>
          </cell>
        </row>
        <row r="1250">
          <cell r="A1250" t="str">
            <v>BB589</v>
          </cell>
        </row>
        <row r="1251">
          <cell r="A1251" t="str">
            <v>BB590</v>
          </cell>
        </row>
        <row r="1252">
          <cell r="A1252" t="str">
            <v>BB591</v>
          </cell>
        </row>
        <row r="1253">
          <cell r="A1253" t="str">
            <v>BB592</v>
          </cell>
        </row>
        <row r="1254">
          <cell r="A1254" t="str">
            <v>BB596</v>
          </cell>
        </row>
        <row r="1255">
          <cell r="A1255" t="str">
            <v>BB597</v>
          </cell>
        </row>
        <row r="1256">
          <cell r="A1256" t="str">
            <v>BB598</v>
          </cell>
        </row>
        <row r="1257">
          <cell r="A1257" t="str">
            <v>BB599</v>
          </cell>
        </row>
        <row r="1258">
          <cell r="A1258" t="str">
            <v>BB600</v>
          </cell>
        </row>
        <row r="1259">
          <cell r="A1259" t="str">
            <v>BB601</v>
          </cell>
        </row>
        <row r="1260">
          <cell r="A1260" t="str">
            <v>BB603</v>
          </cell>
        </row>
        <row r="1261">
          <cell r="A1261" t="str">
            <v>BB605</v>
          </cell>
        </row>
        <row r="1262">
          <cell r="A1262" t="str">
            <v>BB606</v>
          </cell>
        </row>
        <row r="1263">
          <cell r="A1263" t="str">
            <v>BB607</v>
          </cell>
        </row>
        <row r="1264">
          <cell r="A1264" t="str">
            <v>BB608</v>
          </cell>
        </row>
        <row r="1265">
          <cell r="A1265" t="str">
            <v>BB609</v>
          </cell>
        </row>
        <row r="1266">
          <cell r="A1266" t="str">
            <v>BB610</v>
          </cell>
        </row>
        <row r="1267">
          <cell r="A1267" t="str">
            <v>BB611</v>
          </cell>
        </row>
        <row r="1268">
          <cell r="A1268" t="str">
            <v>BB613</v>
          </cell>
        </row>
        <row r="1269">
          <cell r="A1269" t="str">
            <v>BB614</v>
          </cell>
        </row>
        <row r="1270">
          <cell r="A1270" t="str">
            <v>BB615</v>
          </cell>
        </row>
        <row r="1271">
          <cell r="A1271" t="str">
            <v>BB616</v>
          </cell>
        </row>
        <row r="1272">
          <cell r="A1272" t="str">
            <v>BB629</v>
          </cell>
        </row>
        <row r="1273">
          <cell r="A1273" t="str">
            <v>BB630</v>
          </cell>
        </row>
        <row r="1274">
          <cell r="A1274" t="str">
            <v>BB626</v>
          </cell>
        </row>
        <row r="1275">
          <cell r="A1275" t="str">
            <v>BB627</v>
          </cell>
        </row>
        <row r="1276">
          <cell r="A1276" t="str">
            <v>BB703</v>
          </cell>
        </row>
        <row r="1277">
          <cell r="A1277" t="str">
            <v>BB635</v>
          </cell>
        </row>
        <row r="1278">
          <cell r="A1278" t="str">
            <v>BB661</v>
          </cell>
        </row>
        <row r="1279">
          <cell r="A1279" t="str">
            <v>BB658</v>
          </cell>
        </row>
        <row r="1280">
          <cell r="A1280" t="str">
            <v>BB655</v>
          </cell>
        </row>
        <row r="1281">
          <cell r="A1281" t="str">
            <v>BB653</v>
          </cell>
        </row>
        <row r="1282">
          <cell r="A1282" t="str">
            <v>BB640</v>
          </cell>
        </row>
        <row r="1283">
          <cell r="A1283" t="str">
            <v>BB641</v>
          </cell>
        </row>
        <row r="1284">
          <cell r="A1284" t="str">
            <v>BB799</v>
          </cell>
        </row>
        <row r="1285">
          <cell r="A1285" t="str">
            <v>BB797</v>
          </cell>
        </row>
        <row r="1286">
          <cell r="A1286" t="str">
            <v>BB647</v>
          </cell>
        </row>
        <row r="1287">
          <cell r="A1287" t="str">
            <v>BB648</v>
          </cell>
        </row>
        <row r="1288">
          <cell r="A1288" t="str">
            <v>BB02</v>
          </cell>
        </row>
        <row r="1289">
          <cell r="A1289" t="str">
            <v>BB06</v>
          </cell>
        </row>
        <row r="1290">
          <cell r="A1290" t="str">
            <v>BB07</v>
          </cell>
        </row>
        <row r="1291">
          <cell r="A1291" t="str">
            <v>BB09</v>
          </cell>
        </row>
        <row r="1292">
          <cell r="A1292" t="str">
            <v>BB10</v>
          </cell>
        </row>
        <row r="1293">
          <cell r="A1293" t="str">
            <v>BB100</v>
          </cell>
        </row>
        <row r="1294">
          <cell r="A1294" t="str">
            <v>BB101</v>
          </cell>
        </row>
        <row r="1295">
          <cell r="A1295" t="str">
            <v>BB102</v>
          </cell>
        </row>
        <row r="1296">
          <cell r="A1296" t="str">
            <v>BB103</v>
          </cell>
        </row>
        <row r="1297">
          <cell r="A1297" t="str">
            <v>BB104</v>
          </cell>
        </row>
        <row r="1298">
          <cell r="A1298" t="str">
            <v>BB105</v>
          </cell>
        </row>
        <row r="1299">
          <cell r="A1299" t="str">
            <v>BB106</v>
          </cell>
        </row>
        <row r="1300">
          <cell r="A1300" t="str">
            <v>BB107</v>
          </cell>
        </row>
        <row r="1301">
          <cell r="A1301" t="str">
            <v>BB108</v>
          </cell>
        </row>
        <row r="1302">
          <cell r="A1302" t="str">
            <v>BB109</v>
          </cell>
        </row>
        <row r="1303">
          <cell r="A1303" t="str">
            <v>BB110</v>
          </cell>
        </row>
        <row r="1304">
          <cell r="A1304" t="str">
            <v>BB111</v>
          </cell>
        </row>
        <row r="1305">
          <cell r="A1305" t="str">
            <v>BB112</v>
          </cell>
        </row>
        <row r="1306">
          <cell r="A1306" t="str">
            <v>BB113</v>
          </cell>
        </row>
        <row r="1307">
          <cell r="A1307" t="str">
            <v>BB115</v>
          </cell>
        </row>
        <row r="1308">
          <cell r="A1308" t="str">
            <v>BB116</v>
          </cell>
        </row>
        <row r="1309">
          <cell r="A1309" t="str">
            <v>BB118</v>
          </cell>
        </row>
        <row r="1310">
          <cell r="A1310" t="str">
            <v>BB119</v>
          </cell>
        </row>
        <row r="1311">
          <cell r="A1311" t="str">
            <v>BB12</v>
          </cell>
        </row>
        <row r="1312">
          <cell r="A1312" t="str">
            <v>BB120</v>
          </cell>
        </row>
        <row r="1313">
          <cell r="A1313" t="str">
            <v>BB121</v>
          </cell>
        </row>
        <row r="1314">
          <cell r="A1314" t="str">
            <v>BB122</v>
          </cell>
        </row>
        <row r="1315">
          <cell r="A1315" t="str">
            <v>BB123</v>
          </cell>
        </row>
        <row r="1316">
          <cell r="A1316" t="str">
            <v>BB124</v>
          </cell>
        </row>
        <row r="1317">
          <cell r="A1317" t="str">
            <v>BB125</v>
          </cell>
        </row>
        <row r="1318">
          <cell r="A1318" t="str">
            <v>BB127</v>
          </cell>
        </row>
        <row r="1319">
          <cell r="A1319" t="str">
            <v>BB129</v>
          </cell>
        </row>
        <row r="1320">
          <cell r="A1320" t="str">
            <v>BB13</v>
          </cell>
        </row>
        <row r="1321">
          <cell r="A1321" t="str">
            <v>BB130</v>
          </cell>
        </row>
        <row r="1322">
          <cell r="A1322" t="str">
            <v>BB131</v>
          </cell>
        </row>
        <row r="1323">
          <cell r="A1323" t="str">
            <v>BB132</v>
          </cell>
        </row>
        <row r="1324">
          <cell r="A1324" t="str">
            <v>BB133</v>
          </cell>
        </row>
        <row r="1325">
          <cell r="A1325" t="str">
            <v>BB134</v>
          </cell>
        </row>
        <row r="1326">
          <cell r="A1326" t="str">
            <v>BB135</v>
          </cell>
        </row>
        <row r="1327">
          <cell r="A1327" t="str">
            <v>BB136</v>
          </cell>
        </row>
        <row r="1328">
          <cell r="A1328" t="str">
            <v>BB137</v>
          </cell>
        </row>
        <row r="1329">
          <cell r="A1329" t="str">
            <v>BB138</v>
          </cell>
        </row>
        <row r="1330">
          <cell r="A1330" t="str">
            <v>BB139</v>
          </cell>
        </row>
        <row r="1331">
          <cell r="A1331" t="str">
            <v>BB14</v>
          </cell>
        </row>
        <row r="1332">
          <cell r="A1332" t="str">
            <v>BB140</v>
          </cell>
        </row>
        <row r="1333">
          <cell r="A1333" t="str">
            <v>BB141</v>
          </cell>
        </row>
        <row r="1334">
          <cell r="A1334" t="str">
            <v>BB142</v>
          </cell>
        </row>
        <row r="1335">
          <cell r="A1335" t="str">
            <v>BB143</v>
          </cell>
        </row>
        <row r="1336">
          <cell r="A1336" t="str">
            <v>BB144</v>
          </cell>
        </row>
        <row r="1337">
          <cell r="A1337" t="str">
            <v>BB145</v>
          </cell>
        </row>
        <row r="1338">
          <cell r="A1338" t="str">
            <v>BB146</v>
          </cell>
        </row>
        <row r="1339">
          <cell r="A1339" t="str">
            <v>BB147</v>
          </cell>
        </row>
        <row r="1340">
          <cell r="A1340" t="str">
            <v>BB148</v>
          </cell>
        </row>
        <row r="1341">
          <cell r="A1341" t="str">
            <v>BB149</v>
          </cell>
        </row>
        <row r="1342">
          <cell r="A1342" t="str">
            <v>BB15</v>
          </cell>
        </row>
        <row r="1343">
          <cell r="A1343" t="str">
            <v>BB150</v>
          </cell>
        </row>
        <row r="1344">
          <cell r="A1344" t="str">
            <v>BB151</v>
          </cell>
        </row>
        <row r="1345">
          <cell r="A1345" t="str">
            <v>BB152</v>
          </cell>
        </row>
        <row r="1346">
          <cell r="A1346" t="str">
            <v>BB153</v>
          </cell>
        </row>
        <row r="1347">
          <cell r="A1347" t="str">
            <v>BB154</v>
          </cell>
        </row>
        <row r="1348">
          <cell r="A1348" t="str">
            <v>BB155</v>
          </cell>
        </row>
        <row r="1349">
          <cell r="A1349" t="str">
            <v>BB156</v>
          </cell>
        </row>
        <row r="1350">
          <cell r="A1350" t="str">
            <v>BB16</v>
          </cell>
        </row>
        <row r="1351">
          <cell r="A1351" t="str">
            <v>BB165</v>
          </cell>
        </row>
        <row r="1352">
          <cell r="A1352" t="str">
            <v>BB166</v>
          </cell>
        </row>
        <row r="1353">
          <cell r="A1353" t="str">
            <v>BB167</v>
          </cell>
        </row>
        <row r="1354">
          <cell r="A1354" t="str">
            <v>BB168</v>
          </cell>
        </row>
        <row r="1355">
          <cell r="A1355" t="str">
            <v>BB171</v>
          </cell>
        </row>
        <row r="1356">
          <cell r="A1356" t="str">
            <v>BB172</v>
          </cell>
        </row>
        <row r="1357">
          <cell r="A1357" t="str">
            <v>BB173</v>
          </cell>
        </row>
        <row r="1358">
          <cell r="A1358" t="str">
            <v>BB174</v>
          </cell>
        </row>
        <row r="1359">
          <cell r="A1359" t="str">
            <v>BB175</v>
          </cell>
        </row>
        <row r="1360">
          <cell r="A1360" t="str">
            <v>BB176</v>
          </cell>
        </row>
        <row r="1361">
          <cell r="A1361" t="str">
            <v>BB177</v>
          </cell>
        </row>
        <row r="1362">
          <cell r="A1362" t="str">
            <v>BB18</v>
          </cell>
        </row>
        <row r="1363">
          <cell r="A1363" t="str">
            <v>BB180</v>
          </cell>
        </row>
        <row r="1364">
          <cell r="A1364" t="str">
            <v>BB181</v>
          </cell>
        </row>
        <row r="1365">
          <cell r="A1365" t="str">
            <v>BB184</v>
          </cell>
        </row>
        <row r="1366">
          <cell r="A1366" t="str">
            <v>BB185</v>
          </cell>
        </row>
        <row r="1367">
          <cell r="A1367" t="str">
            <v>BB189</v>
          </cell>
        </row>
        <row r="1368">
          <cell r="A1368" t="str">
            <v>BB19</v>
          </cell>
        </row>
        <row r="1369">
          <cell r="A1369" t="str">
            <v>BB192</v>
          </cell>
        </row>
        <row r="1370">
          <cell r="A1370" t="str">
            <v>BB193</v>
          </cell>
        </row>
        <row r="1371">
          <cell r="A1371" t="str">
            <v>BB194</v>
          </cell>
        </row>
        <row r="1372">
          <cell r="A1372" t="str">
            <v>BB195</v>
          </cell>
        </row>
        <row r="1373">
          <cell r="A1373" t="str">
            <v>BB196</v>
          </cell>
        </row>
        <row r="1374">
          <cell r="A1374" t="str">
            <v>BB197</v>
          </cell>
        </row>
        <row r="1375">
          <cell r="A1375" t="str">
            <v>BB199</v>
          </cell>
        </row>
        <row r="1376">
          <cell r="A1376" t="str">
            <v>BB20</v>
          </cell>
        </row>
        <row r="1377">
          <cell r="A1377" t="str">
            <v>BB200</v>
          </cell>
        </row>
        <row r="1378">
          <cell r="A1378" t="str">
            <v>BB201</v>
          </cell>
        </row>
        <row r="1379">
          <cell r="A1379" t="str">
            <v>BB202</v>
          </cell>
        </row>
        <row r="1380">
          <cell r="A1380" t="str">
            <v>BB203</v>
          </cell>
        </row>
        <row r="1381">
          <cell r="A1381" t="str">
            <v>BB204</v>
          </cell>
        </row>
        <row r="1382">
          <cell r="A1382" t="str">
            <v>BB205</v>
          </cell>
        </row>
        <row r="1383">
          <cell r="A1383" t="str">
            <v>BB206</v>
          </cell>
        </row>
        <row r="1384">
          <cell r="A1384" t="str">
            <v>BB207</v>
          </cell>
        </row>
        <row r="1385">
          <cell r="A1385" t="str">
            <v>BB208</v>
          </cell>
        </row>
        <row r="1386">
          <cell r="A1386" t="str">
            <v>BB209</v>
          </cell>
        </row>
        <row r="1387">
          <cell r="A1387" t="str">
            <v>BB21</v>
          </cell>
        </row>
        <row r="1388">
          <cell r="A1388" t="str">
            <v>BB210</v>
          </cell>
        </row>
        <row r="1389">
          <cell r="A1389" t="str">
            <v>BB212</v>
          </cell>
        </row>
        <row r="1390">
          <cell r="A1390" t="str">
            <v>BB213</v>
          </cell>
        </row>
        <row r="1391">
          <cell r="A1391" t="str">
            <v>BB214</v>
          </cell>
        </row>
        <row r="1392">
          <cell r="A1392" t="str">
            <v>BB215</v>
          </cell>
        </row>
        <row r="1393">
          <cell r="A1393" t="str">
            <v>BB216</v>
          </cell>
        </row>
        <row r="1394">
          <cell r="A1394" t="str">
            <v>BB217</v>
          </cell>
        </row>
        <row r="1395">
          <cell r="A1395" t="str">
            <v>BB218</v>
          </cell>
        </row>
        <row r="1396">
          <cell r="A1396" t="str">
            <v>BB219</v>
          </cell>
        </row>
        <row r="1397">
          <cell r="A1397" t="str">
            <v>BB22</v>
          </cell>
        </row>
        <row r="1398">
          <cell r="A1398" t="str">
            <v>BB221</v>
          </cell>
        </row>
        <row r="1399">
          <cell r="A1399" t="str">
            <v>BB222</v>
          </cell>
        </row>
        <row r="1400">
          <cell r="A1400" t="str">
            <v>BB223</v>
          </cell>
        </row>
        <row r="1401">
          <cell r="A1401" t="str">
            <v>BB224</v>
          </cell>
        </row>
        <row r="1402">
          <cell r="A1402" t="str">
            <v>BB225</v>
          </cell>
        </row>
        <row r="1403">
          <cell r="A1403" t="str">
            <v>BB23</v>
          </cell>
        </row>
        <row r="1404">
          <cell r="A1404" t="str">
            <v>BB230</v>
          </cell>
        </row>
        <row r="1405">
          <cell r="A1405" t="str">
            <v>BB231</v>
          </cell>
        </row>
        <row r="1406">
          <cell r="A1406" t="str">
            <v>BB232</v>
          </cell>
        </row>
        <row r="1407">
          <cell r="A1407" t="str">
            <v>BB235</v>
          </cell>
        </row>
        <row r="1408">
          <cell r="A1408" t="str">
            <v>BB236</v>
          </cell>
        </row>
        <row r="1409">
          <cell r="A1409" t="str">
            <v>BB237</v>
          </cell>
        </row>
        <row r="1410">
          <cell r="A1410" t="str">
            <v>BB238</v>
          </cell>
        </row>
        <row r="1411">
          <cell r="A1411" t="str">
            <v>BB239</v>
          </cell>
        </row>
        <row r="1412">
          <cell r="A1412" t="str">
            <v>BB24</v>
          </cell>
        </row>
        <row r="1413">
          <cell r="A1413" t="str">
            <v>BB240</v>
          </cell>
        </row>
        <row r="1414">
          <cell r="A1414" t="str">
            <v>BB241</v>
          </cell>
        </row>
        <row r="1415">
          <cell r="A1415" t="str">
            <v>BB242</v>
          </cell>
        </row>
        <row r="1416">
          <cell r="A1416" t="str">
            <v>BB243</v>
          </cell>
        </row>
        <row r="1417">
          <cell r="A1417" t="str">
            <v>BB246</v>
          </cell>
        </row>
        <row r="1418">
          <cell r="A1418" t="str">
            <v>BB247</v>
          </cell>
        </row>
        <row r="1419">
          <cell r="A1419" t="str">
            <v>BB248</v>
          </cell>
        </row>
        <row r="1420">
          <cell r="A1420" t="str">
            <v>BB249</v>
          </cell>
        </row>
        <row r="1421">
          <cell r="A1421" t="str">
            <v>BB25</v>
          </cell>
        </row>
        <row r="1422">
          <cell r="A1422" t="str">
            <v>BB250</v>
          </cell>
        </row>
        <row r="1423">
          <cell r="A1423" t="str">
            <v>BB251</v>
          </cell>
        </row>
        <row r="1424">
          <cell r="A1424" t="str">
            <v>BB252</v>
          </cell>
        </row>
        <row r="1425">
          <cell r="A1425" t="str">
            <v>BB253</v>
          </cell>
        </row>
        <row r="1426">
          <cell r="A1426" t="str">
            <v>BB254</v>
          </cell>
        </row>
        <row r="1427">
          <cell r="A1427" t="str">
            <v>BB255</v>
          </cell>
        </row>
        <row r="1428">
          <cell r="A1428" t="str">
            <v>BB257</v>
          </cell>
        </row>
        <row r="1429">
          <cell r="A1429" t="str">
            <v>BB258</v>
          </cell>
        </row>
        <row r="1430">
          <cell r="A1430" t="str">
            <v>BB259</v>
          </cell>
        </row>
        <row r="1431">
          <cell r="A1431" t="str">
            <v>BB26</v>
          </cell>
        </row>
        <row r="1432">
          <cell r="A1432" t="str">
            <v>BB260</v>
          </cell>
        </row>
        <row r="1433">
          <cell r="A1433" t="str">
            <v>BB262</v>
          </cell>
        </row>
        <row r="1434">
          <cell r="A1434" t="str">
            <v>BB266</v>
          </cell>
        </row>
        <row r="1435">
          <cell r="A1435" t="str">
            <v>BB267</v>
          </cell>
        </row>
        <row r="1436">
          <cell r="A1436" t="str">
            <v>BB269</v>
          </cell>
        </row>
        <row r="1437">
          <cell r="A1437" t="str">
            <v>BB27</v>
          </cell>
        </row>
        <row r="1438">
          <cell r="A1438" t="str">
            <v>BB270</v>
          </cell>
        </row>
        <row r="1439">
          <cell r="A1439" t="str">
            <v>BB271</v>
          </cell>
        </row>
        <row r="1440">
          <cell r="A1440" t="str">
            <v>BB272</v>
          </cell>
        </row>
        <row r="1441">
          <cell r="A1441" t="str">
            <v>BB273</v>
          </cell>
        </row>
        <row r="1442">
          <cell r="A1442" t="str">
            <v>BB274</v>
          </cell>
        </row>
        <row r="1443">
          <cell r="A1443" t="str">
            <v>BB275</v>
          </cell>
        </row>
        <row r="1444">
          <cell r="A1444" t="str">
            <v>BB276</v>
          </cell>
        </row>
        <row r="1445">
          <cell r="A1445" t="str">
            <v>BB277</v>
          </cell>
        </row>
        <row r="1446">
          <cell r="A1446" t="str">
            <v>BB278</v>
          </cell>
        </row>
        <row r="1447">
          <cell r="A1447" t="str">
            <v>BB279</v>
          </cell>
        </row>
        <row r="1448">
          <cell r="A1448" t="str">
            <v>BB28</v>
          </cell>
        </row>
        <row r="1449">
          <cell r="A1449" t="str">
            <v>BB280</v>
          </cell>
        </row>
        <row r="1450">
          <cell r="A1450" t="str">
            <v>BB281</v>
          </cell>
        </row>
        <row r="1451">
          <cell r="A1451" t="str">
            <v>BB282</v>
          </cell>
        </row>
        <row r="1452">
          <cell r="A1452" t="str">
            <v>BB283</v>
          </cell>
        </row>
        <row r="1453">
          <cell r="A1453" t="str">
            <v>BB284</v>
          </cell>
        </row>
        <row r="1454">
          <cell r="A1454" t="str">
            <v>BB285</v>
          </cell>
        </row>
        <row r="1455">
          <cell r="A1455" t="str">
            <v>BB286</v>
          </cell>
        </row>
        <row r="1456">
          <cell r="A1456" t="str">
            <v>BB287</v>
          </cell>
        </row>
        <row r="1457">
          <cell r="A1457" t="str">
            <v>BB288</v>
          </cell>
        </row>
        <row r="1458">
          <cell r="A1458" t="str">
            <v>BB289</v>
          </cell>
        </row>
        <row r="1459">
          <cell r="A1459" t="str">
            <v>BB290</v>
          </cell>
        </row>
        <row r="1460">
          <cell r="A1460" t="str">
            <v>BB291</v>
          </cell>
        </row>
        <row r="1461">
          <cell r="A1461" t="str">
            <v>BB292</v>
          </cell>
        </row>
        <row r="1462">
          <cell r="A1462" t="str">
            <v>BB295</v>
          </cell>
        </row>
        <row r="1463">
          <cell r="A1463" t="str">
            <v>BB299</v>
          </cell>
        </row>
        <row r="1464">
          <cell r="A1464" t="str">
            <v>BB30</v>
          </cell>
        </row>
        <row r="1465">
          <cell r="A1465" t="str">
            <v>BB300</v>
          </cell>
        </row>
        <row r="1466">
          <cell r="A1466" t="str">
            <v>BB301</v>
          </cell>
        </row>
        <row r="1467">
          <cell r="A1467" t="str">
            <v>BB303</v>
          </cell>
        </row>
        <row r="1468">
          <cell r="A1468" t="str">
            <v>BB304</v>
          </cell>
        </row>
        <row r="1469">
          <cell r="A1469" t="str">
            <v>BB305</v>
          </cell>
        </row>
        <row r="1470">
          <cell r="A1470" t="str">
            <v>BB306</v>
          </cell>
        </row>
        <row r="1471">
          <cell r="A1471" t="str">
            <v>BB307</v>
          </cell>
        </row>
        <row r="1472">
          <cell r="A1472" t="str">
            <v>BB309</v>
          </cell>
        </row>
        <row r="1473">
          <cell r="A1473" t="str">
            <v>BB310</v>
          </cell>
        </row>
        <row r="1474">
          <cell r="A1474" t="str">
            <v>BB311</v>
          </cell>
        </row>
        <row r="1475">
          <cell r="A1475" t="str">
            <v>BB314</v>
          </cell>
        </row>
        <row r="1476">
          <cell r="A1476" t="str">
            <v>BB316</v>
          </cell>
        </row>
        <row r="1477">
          <cell r="A1477" t="str">
            <v>BB317</v>
          </cell>
        </row>
        <row r="1478">
          <cell r="A1478" t="str">
            <v>BB318</v>
          </cell>
        </row>
        <row r="1479">
          <cell r="A1479" t="str">
            <v>BB319</v>
          </cell>
        </row>
        <row r="1480">
          <cell r="A1480" t="str">
            <v>BB320</v>
          </cell>
        </row>
        <row r="1481">
          <cell r="A1481" t="str">
            <v>BB322</v>
          </cell>
        </row>
        <row r="1482">
          <cell r="A1482" t="str">
            <v>BB324</v>
          </cell>
        </row>
        <row r="1483">
          <cell r="A1483" t="str">
            <v>BB325</v>
          </cell>
        </row>
        <row r="1484">
          <cell r="A1484" t="str">
            <v>BB326</v>
          </cell>
        </row>
        <row r="1485">
          <cell r="A1485" t="str">
            <v>BB327</v>
          </cell>
        </row>
        <row r="1486">
          <cell r="A1486" t="str">
            <v>BB33</v>
          </cell>
        </row>
        <row r="1487">
          <cell r="A1487" t="str">
            <v>BB330</v>
          </cell>
        </row>
        <row r="1488">
          <cell r="A1488" t="str">
            <v>BB331</v>
          </cell>
        </row>
        <row r="1489">
          <cell r="A1489" t="str">
            <v>BB332</v>
          </cell>
        </row>
        <row r="1490">
          <cell r="A1490" t="str">
            <v>BB333</v>
          </cell>
        </row>
        <row r="1491">
          <cell r="A1491" t="str">
            <v>BB335</v>
          </cell>
        </row>
        <row r="1492">
          <cell r="A1492" t="str">
            <v>BB336</v>
          </cell>
        </row>
        <row r="1493">
          <cell r="A1493" t="str">
            <v>BB338</v>
          </cell>
        </row>
        <row r="1494">
          <cell r="A1494" t="str">
            <v>BB34</v>
          </cell>
        </row>
        <row r="1495">
          <cell r="A1495" t="str">
            <v>BB342</v>
          </cell>
        </row>
        <row r="1496">
          <cell r="A1496" t="str">
            <v>BB343</v>
          </cell>
        </row>
        <row r="1497">
          <cell r="A1497" t="str">
            <v>BB346</v>
          </cell>
        </row>
        <row r="1498">
          <cell r="A1498" t="str">
            <v>BB347</v>
          </cell>
        </row>
        <row r="1499">
          <cell r="A1499" t="str">
            <v>BB348</v>
          </cell>
        </row>
        <row r="1500">
          <cell r="A1500" t="str">
            <v>BB349</v>
          </cell>
        </row>
        <row r="1501">
          <cell r="A1501" t="str">
            <v>BB35</v>
          </cell>
        </row>
        <row r="1502">
          <cell r="A1502" t="str">
            <v>BB350</v>
          </cell>
        </row>
        <row r="1503">
          <cell r="A1503" t="str">
            <v>BB351</v>
          </cell>
        </row>
        <row r="1504">
          <cell r="A1504" t="str">
            <v>BB352</v>
          </cell>
        </row>
        <row r="1505">
          <cell r="A1505" t="str">
            <v>BB356</v>
          </cell>
        </row>
        <row r="1506">
          <cell r="A1506" t="str">
            <v>BB357</v>
          </cell>
        </row>
        <row r="1507">
          <cell r="A1507" t="str">
            <v>BB36</v>
          </cell>
        </row>
        <row r="1508">
          <cell r="A1508" t="str">
            <v>BB362</v>
          </cell>
        </row>
        <row r="1509">
          <cell r="A1509" t="str">
            <v>BB363</v>
          </cell>
        </row>
        <row r="1510">
          <cell r="A1510" t="str">
            <v>BB369</v>
          </cell>
        </row>
        <row r="1511">
          <cell r="A1511" t="str">
            <v>BB37</v>
          </cell>
        </row>
        <row r="1512">
          <cell r="A1512" t="str">
            <v>BB370</v>
          </cell>
        </row>
        <row r="1513">
          <cell r="A1513" t="str">
            <v>BB371</v>
          </cell>
        </row>
        <row r="1514">
          <cell r="A1514" t="str">
            <v>BB377</v>
          </cell>
        </row>
        <row r="1515">
          <cell r="A1515" t="str">
            <v>BB38</v>
          </cell>
        </row>
        <row r="1516">
          <cell r="A1516" t="str">
            <v>BB387</v>
          </cell>
        </row>
        <row r="1517">
          <cell r="A1517" t="str">
            <v>BB388</v>
          </cell>
        </row>
        <row r="1518">
          <cell r="A1518" t="str">
            <v>BB389</v>
          </cell>
        </row>
        <row r="1519">
          <cell r="A1519" t="str">
            <v>BB39</v>
          </cell>
        </row>
        <row r="1520">
          <cell r="A1520" t="str">
            <v>BB391</v>
          </cell>
        </row>
        <row r="1521">
          <cell r="A1521" t="str">
            <v>BB392</v>
          </cell>
        </row>
        <row r="1522">
          <cell r="A1522" t="str">
            <v>BB397</v>
          </cell>
        </row>
        <row r="1523">
          <cell r="A1523" t="str">
            <v>BB398</v>
          </cell>
        </row>
        <row r="1524">
          <cell r="A1524" t="str">
            <v>BB399</v>
          </cell>
        </row>
        <row r="1525">
          <cell r="A1525" t="str">
            <v>BB40</v>
          </cell>
        </row>
        <row r="1526">
          <cell r="A1526" t="str">
            <v>BB400</v>
          </cell>
        </row>
        <row r="1527">
          <cell r="A1527" t="str">
            <v>BB408</v>
          </cell>
        </row>
        <row r="1528">
          <cell r="A1528" t="str">
            <v>BB409</v>
          </cell>
        </row>
        <row r="1529">
          <cell r="A1529" t="str">
            <v>BB41</v>
          </cell>
        </row>
        <row r="1530">
          <cell r="A1530" t="str">
            <v>BB410</v>
          </cell>
        </row>
        <row r="1531">
          <cell r="A1531" t="str">
            <v>BB411</v>
          </cell>
        </row>
        <row r="1532">
          <cell r="A1532" t="str">
            <v>BB412</v>
          </cell>
        </row>
        <row r="1533">
          <cell r="A1533" t="str">
            <v>BB413</v>
          </cell>
        </row>
        <row r="1534">
          <cell r="A1534" t="str">
            <v>BB414</v>
          </cell>
        </row>
        <row r="1535">
          <cell r="A1535" t="str">
            <v>BB415</v>
          </cell>
        </row>
        <row r="1536">
          <cell r="A1536" t="str">
            <v>BB416</v>
          </cell>
        </row>
        <row r="1537">
          <cell r="A1537" t="str">
            <v>BB417</v>
          </cell>
        </row>
        <row r="1538">
          <cell r="A1538" t="str">
            <v>BB418</v>
          </cell>
        </row>
        <row r="1539">
          <cell r="A1539" t="str">
            <v>BB419</v>
          </cell>
        </row>
        <row r="1540">
          <cell r="A1540" t="str">
            <v>BB42</v>
          </cell>
        </row>
        <row r="1541">
          <cell r="A1541" t="str">
            <v>BB420</v>
          </cell>
        </row>
        <row r="1542">
          <cell r="A1542" t="str">
            <v>BB421</v>
          </cell>
        </row>
        <row r="1543">
          <cell r="A1543" t="str">
            <v>BB422</v>
          </cell>
        </row>
        <row r="1544">
          <cell r="A1544" t="str">
            <v>BB423</v>
          </cell>
        </row>
        <row r="1545">
          <cell r="A1545" t="str">
            <v>BB424</v>
          </cell>
        </row>
        <row r="1546">
          <cell r="A1546" t="str">
            <v>BB425</v>
          </cell>
        </row>
        <row r="1547">
          <cell r="A1547" t="str">
            <v>BB426</v>
          </cell>
        </row>
        <row r="1548">
          <cell r="A1548" t="str">
            <v>BB427</v>
          </cell>
        </row>
        <row r="1549">
          <cell r="A1549" t="str">
            <v>BB428</v>
          </cell>
        </row>
        <row r="1550">
          <cell r="A1550" t="str">
            <v>BB433</v>
          </cell>
        </row>
        <row r="1551">
          <cell r="A1551" t="str">
            <v>BB434</v>
          </cell>
        </row>
        <row r="1552">
          <cell r="A1552" t="str">
            <v>BB435</v>
          </cell>
        </row>
        <row r="1553">
          <cell r="A1553" t="str">
            <v>BB436</v>
          </cell>
        </row>
        <row r="1554">
          <cell r="A1554" t="str">
            <v>BB437</v>
          </cell>
        </row>
        <row r="1555">
          <cell r="A1555" t="str">
            <v>BB438</v>
          </cell>
        </row>
        <row r="1556">
          <cell r="A1556" t="str">
            <v>BB439</v>
          </cell>
        </row>
        <row r="1557">
          <cell r="A1557" t="str">
            <v>BB44</v>
          </cell>
        </row>
        <row r="1558">
          <cell r="A1558" t="str">
            <v>BB440</v>
          </cell>
        </row>
        <row r="1559">
          <cell r="A1559" t="str">
            <v>BB441</v>
          </cell>
        </row>
        <row r="1560">
          <cell r="A1560" t="str">
            <v>BB442</v>
          </cell>
        </row>
        <row r="1561">
          <cell r="A1561" t="str">
            <v>BB444</v>
          </cell>
        </row>
        <row r="1562">
          <cell r="A1562" t="str">
            <v>BB445</v>
          </cell>
        </row>
        <row r="1563">
          <cell r="A1563" t="str">
            <v>BB446</v>
          </cell>
        </row>
        <row r="1564">
          <cell r="A1564" t="str">
            <v>BB447</v>
          </cell>
        </row>
        <row r="1565">
          <cell r="A1565" t="str">
            <v>BB448</v>
          </cell>
        </row>
        <row r="1566">
          <cell r="A1566" t="str">
            <v>BB449</v>
          </cell>
        </row>
        <row r="1567">
          <cell r="A1567" t="str">
            <v>BB45</v>
          </cell>
        </row>
        <row r="1568">
          <cell r="A1568" t="str">
            <v>BB450</v>
          </cell>
        </row>
        <row r="1569">
          <cell r="A1569" t="str">
            <v>BB451</v>
          </cell>
        </row>
        <row r="1570">
          <cell r="A1570" t="str">
            <v>BB454</v>
          </cell>
        </row>
        <row r="1571">
          <cell r="A1571" t="str">
            <v>BB456</v>
          </cell>
        </row>
        <row r="1572">
          <cell r="A1572" t="str">
            <v>BB457</v>
          </cell>
        </row>
        <row r="1573">
          <cell r="A1573" t="str">
            <v>BB458</v>
          </cell>
        </row>
        <row r="1574">
          <cell r="A1574" t="str">
            <v>BB46</v>
          </cell>
        </row>
        <row r="1575">
          <cell r="A1575" t="str">
            <v>BB460</v>
          </cell>
        </row>
        <row r="1576">
          <cell r="A1576" t="str">
            <v>BB463</v>
          </cell>
        </row>
        <row r="1577">
          <cell r="A1577" t="str">
            <v>BB464</v>
          </cell>
        </row>
        <row r="1578">
          <cell r="A1578" t="str">
            <v>BB466</v>
          </cell>
        </row>
        <row r="1579">
          <cell r="A1579" t="str">
            <v>BB467</v>
          </cell>
        </row>
        <row r="1580">
          <cell r="A1580" t="str">
            <v>BB469</v>
          </cell>
        </row>
        <row r="1581">
          <cell r="A1581" t="str">
            <v>BB470</v>
          </cell>
        </row>
        <row r="1582">
          <cell r="A1582" t="str">
            <v>BB471</v>
          </cell>
        </row>
        <row r="1583">
          <cell r="A1583" t="str">
            <v>BB472</v>
          </cell>
        </row>
        <row r="1584">
          <cell r="A1584" t="str">
            <v>BB473</v>
          </cell>
        </row>
        <row r="1585">
          <cell r="A1585" t="str">
            <v>BB474</v>
          </cell>
        </row>
        <row r="1586">
          <cell r="A1586" t="str">
            <v>BB475</v>
          </cell>
        </row>
        <row r="1587">
          <cell r="A1587" t="str">
            <v>BB476</v>
          </cell>
        </row>
        <row r="1588">
          <cell r="A1588" t="str">
            <v>BB477</v>
          </cell>
        </row>
        <row r="1589">
          <cell r="A1589" t="str">
            <v>BB478</v>
          </cell>
        </row>
        <row r="1590">
          <cell r="A1590" t="str">
            <v>BB479</v>
          </cell>
        </row>
        <row r="1591">
          <cell r="A1591" t="str">
            <v>BB481</v>
          </cell>
        </row>
        <row r="1592">
          <cell r="A1592" t="str">
            <v>BB482</v>
          </cell>
        </row>
        <row r="1593">
          <cell r="A1593" t="str">
            <v>BB483</v>
          </cell>
        </row>
        <row r="1594">
          <cell r="A1594" t="str">
            <v>BB484</v>
          </cell>
        </row>
        <row r="1595">
          <cell r="A1595" t="str">
            <v>BB49</v>
          </cell>
        </row>
        <row r="1596">
          <cell r="A1596" t="str">
            <v>BB495</v>
          </cell>
        </row>
        <row r="1597">
          <cell r="A1597" t="str">
            <v>BB496</v>
          </cell>
        </row>
        <row r="1598">
          <cell r="A1598" t="str">
            <v>BB497</v>
          </cell>
        </row>
        <row r="1599">
          <cell r="A1599" t="str">
            <v>BB498</v>
          </cell>
        </row>
        <row r="1600">
          <cell r="A1600" t="str">
            <v>BB499</v>
          </cell>
        </row>
        <row r="1601">
          <cell r="A1601" t="str">
            <v>BB50</v>
          </cell>
        </row>
        <row r="1602">
          <cell r="A1602" t="str">
            <v>BB500</v>
          </cell>
        </row>
        <row r="1603">
          <cell r="A1603" t="str">
            <v>BB501</v>
          </cell>
        </row>
        <row r="1604">
          <cell r="A1604" t="str">
            <v>BB502</v>
          </cell>
        </row>
        <row r="1605">
          <cell r="A1605" t="str">
            <v>BB503</v>
          </cell>
        </row>
        <row r="1606">
          <cell r="A1606" t="str">
            <v>BB504</v>
          </cell>
        </row>
        <row r="1607">
          <cell r="A1607" t="str">
            <v>BB505</v>
          </cell>
        </row>
        <row r="1608">
          <cell r="A1608" t="str">
            <v>BB506</v>
          </cell>
        </row>
        <row r="1609">
          <cell r="A1609" t="str">
            <v>BB507</v>
          </cell>
        </row>
        <row r="1610">
          <cell r="A1610" t="str">
            <v>BB508</v>
          </cell>
        </row>
        <row r="1611">
          <cell r="A1611" t="str">
            <v>BB509</v>
          </cell>
        </row>
        <row r="1612">
          <cell r="A1612" t="str">
            <v>BB510</v>
          </cell>
        </row>
        <row r="1613">
          <cell r="A1613" t="str">
            <v>BB511</v>
          </cell>
        </row>
        <row r="1614">
          <cell r="A1614" t="str">
            <v>BB512</v>
          </cell>
        </row>
        <row r="1615">
          <cell r="A1615" t="str">
            <v>BB513</v>
          </cell>
        </row>
        <row r="1616">
          <cell r="A1616" t="str">
            <v>BB514</v>
          </cell>
        </row>
        <row r="1617">
          <cell r="A1617" t="str">
            <v>BB515</v>
          </cell>
        </row>
        <row r="1618">
          <cell r="A1618" t="str">
            <v>BB516</v>
          </cell>
        </row>
        <row r="1619">
          <cell r="A1619" t="str">
            <v>BB517</v>
          </cell>
        </row>
        <row r="1620">
          <cell r="A1620" t="str">
            <v>BB519</v>
          </cell>
        </row>
        <row r="1621">
          <cell r="A1621" t="str">
            <v>BB520</v>
          </cell>
        </row>
        <row r="1622">
          <cell r="A1622" t="str">
            <v>BB521</v>
          </cell>
        </row>
        <row r="1623">
          <cell r="A1623" t="str">
            <v>BB522</v>
          </cell>
        </row>
        <row r="1624">
          <cell r="A1624" t="str">
            <v>BB524</v>
          </cell>
        </row>
        <row r="1625">
          <cell r="A1625" t="str">
            <v>BB525</v>
          </cell>
        </row>
        <row r="1626">
          <cell r="A1626" t="str">
            <v>BB526</v>
          </cell>
        </row>
        <row r="1627">
          <cell r="A1627" t="str">
            <v>BB527</v>
          </cell>
        </row>
        <row r="1628">
          <cell r="A1628" t="str">
            <v>BB528</v>
          </cell>
        </row>
        <row r="1629">
          <cell r="A1629" t="str">
            <v>BB529</v>
          </cell>
        </row>
        <row r="1630">
          <cell r="A1630" t="str">
            <v>BB53</v>
          </cell>
        </row>
        <row r="1631">
          <cell r="A1631" t="str">
            <v>BB530</v>
          </cell>
        </row>
        <row r="1632">
          <cell r="A1632" t="str">
            <v>BB531</v>
          </cell>
        </row>
        <row r="1633">
          <cell r="A1633" t="str">
            <v>BB532</v>
          </cell>
        </row>
        <row r="1634">
          <cell r="A1634" t="str">
            <v>BB534</v>
          </cell>
        </row>
        <row r="1635">
          <cell r="A1635" t="str">
            <v>BB535</v>
          </cell>
        </row>
        <row r="1636">
          <cell r="A1636" t="str">
            <v>BB536</v>
          </cell>
        </row>
        <row r="1637">
          <cell r="A1637" t="str">
            <v>BB538</v>
          </cell>
        </row>
        <row r="1638">
          <cell r="A1638" t="str">
            <v>BB539</v>
          </cell>
        </row>
        <row r="1639">
          <cell r="A1639" t="str">
            <v>BB54</v>
          </cell>
        </row>
        <row r="1640">
          <cell r="A1640" t="str">
            <v>BB545</v>
          </cell>
        </row>
        <row r="1641">
          <cell r="A1641" t="str">
            <v>BB55</v>
          </cell>
        </row>
        <row r="1642">
          <cell r="A1642" t="str">
            <v>BB555</v>
          </cell>
        </row>
        <row r="1643">
          <cell r="A1643" t="str">
            <v>BB557</v>
          </cell>
        </row>
        <row r="1644">
          <cell r="A1644" t="str">
            <v>BB558</v>
          </cell>
        </row>
        <row r="1645">
          <cell r="A1645" t="str">
            <v>BB559</v>
          </cell>
        </row>
        <row r="1646">
          <cell r="A1646" t="str">
            <v>BB56</v>
          </cell>
        </row>
        <row r="1647">
          <cell r="A1647" t="str">
            <v>BB560</v>
          </cell>
        </row>
        <row r="1648">
          <cell r="A1648" t="str">
            <v>BB561</v>
          </cell>
        </row>
        <row r="1649">
          <cell r="A1649" t="str">
            <v>BB562</v>
          </cell>
        </row>
        <row r="1650">
          <cell r="A1650" t="str">
            <v>BB563</v>
          </cell>
        </row>
        <row r="1651">
          <cell r="A1651" t="str">
            <v>BB564</v>
          </cell>
        </row>
        <row r="1652">
          <cell r="A1652" t="str">
            <v>BB565</v>
          </cell>
        </row>
        <row r="1653">
          <cell r="A1653" t="str">
            <v>BB566</v>
          </cell>
        </row>
        <row r="1654">
          <cell r="A1654" t="str">
            <v>BB569</v>
          </cell>
        </row>
        <row r="1655">
          <cell r="A1655" t="str">
            <v>BB57</v>
          </cell>
        </row>
        <row r="1656">
          <cell r="A1656" t="str">
            <v>BB572</v>
          </cell>
        </row>
        <row r="1657">
          <cell r="A1657" t="str">
            <v>BB573</v>
          </cell>
        </row>
        <row r="1658">
          <cell r="A1658" t="str">
            <v>BB574</v>
          </cell>
        </row>
        <row r="1659">
          <cell r="A1659" t="str">
            <v>BB575</v>
          </cell>
        </row>
        <row r="1660">
          <cell r="A1660" t="str">
            <v>BB576</v>
          </cell>
        </row>
        <row r="1661">
          <cell r="A1661" t="str">
            <v>BB577</v>
          </cell>
        </row>
        <row r="1662">
          <cell r="A1662" t="str">
            <v>BB578</v>
          </cell>
        </row>
        <row r="1663">
          <cell r="A1663" t="str">
            <v>BB579</v>
          </cell>
        </row>
        <row r="1664">
          <cell r="A1664" t="str">
            <v>BB58</v>
          </cell>
        </row>
        <row r="1665">
          <cell r="A1665" t="str">
            <v>BB585</v>
          </cell>
        </row>
        <row r="1666">
          <cell r="A1666" t="str">
            <v>BB59</v>
          </cell>
        </row>
        <row r="1667">
          <cell r="A1667" t="str">
            <v>BB593</v>
          </cell>
        </row>
        <row r="1668">
          <cell r="A1668" t="str">
            <v>BB594</v>
          </cell>
        </row>
        <row r="1669">
          <cell r="A1669" t="str">
            <v>BB595</v>
          </cell>
        </row>
        <row r="1670">
          <cell r="A1670" t="str">
            <v>BB60</v>
          </cell>
        </row>
        <row r="1671">
          <cell r="A1671" t="str">
            <v>BB602</v>
          </cell>
        </row>
        <row r="1672">
          <cell r="A1672" t="str">
            <v>BB604</v>
          </cell>
        </row>
        <row r="1673">
          <cell r="A1673" t="str">
            <v>BB61</v>
          </cell>
        </row>
        <row r="1674">
          <cell r="A1674" t="str">
            <v>BB612</v>
          </cell>
        </row>
        <row r="1675">
          <cell r="A1675" t="str">
            <v>BB617</v>
          </cell>
        </row>
        <row r="1676">
          <cell r="A1676" t="str">
            <v>BB618</v>
          </cell>
        </row>
        <row r="1677">
          <cell r="A1677" t="str">
            <v>BB619</v>
          </cell>
        </row>
        <row r="1678">
          <cell r="A1678" t="str">
            <v>BB620</v>
          </cell>
        </row>
        <row r="1679">
          <cell r="A1679" t="str">
            <v>BB621</v>
          </cell>
        </row>
        <row r="1680">
          <cell r="A1680" t="str">
            <v>BB622</v>
          </cell>
        </row>
        <row r="1681">
          <cell r="A1681" t="str">
            <v>BB623</v>
          </cell>
        </row>
        <row r="1682">
          <cell r="A1682" t="str">
            <v>BB624</v>
          </cell>
        </row>
        <row r="1683">
          <cell r="A1683" t="str">
            <v>BB625</v>
          </cell>
        </row>
        <row r="1684">
          <cell r="A1684" t="str">
            <v>BB628</v>
          </cell>
        </row>
        <row r="1685">
          <cell r="A1685" t="str">
            <v>BB63</v>
          </cell>
        </row>
        <row r="1686">
          <cell r="A1686" t="str">
            <v>BB631</v>
          </cell>
        </row>
        <row r="1687">
          <cell r="A1687" t="str">
            <v>BB632</v>
          </cell>
        </row>
        <row r="1688">
          <cell r="A1688" t="str">
            <v>BB633</v>
          </cell>
        </row>
        <row r="1689">
          <cell r="A1689" t="str">
            <v>BB634</v>
          </cell>
        </row>
        <row r="1690">
          <cell r="A1690" t="str">
            <v>BB636</v>
          </cell>
        </row>
        <row r="1691">
          <cell r="A1691" t="str">
            <v>BB637</v>
          </cell>
        </row>
        <row r="1692">
          <cell r="A1692" t="str">
            <v>BB638</v>
          </cell>
        </row>
        <row r="1693">
          <cell r="A1693" t="str">
            <v>BB639</v>
          </cell>
        </row>
        <row r="1694">
          <cell r="A1694" t="str">
            <v>BB642</v>
          </cell>
        </row>
        <row r="1695">
          <cell r="A1695" t="str">
            <v>BB643</v>
          </cell>
        </row>
        <row r="1696">
          <cell r="A1696" t="str">
            <v>BB644</v>
          </cell>
        </row>
        <row r="1697">
          <cell r="A1697" t="str">
            <v>BB645</v>
          </cell>
        </row>
        <row r="1698">
          <cell r="A1698" t="str">
            <v>BB646</v>
          </cell>
        </row>
        <row r="1699">
          <cell r="A1699" t="str">
            <v>BB648</v>
          </cell>
        </row>
        <row r="1700">
          <cell r="A1700" t="str">
            <v>BB649</v>
          </cell>
        </row>
        <row r="1701">
          <cell r="A1701" t="str">
            <v>BB65</v>
          </cell>
        </row>
        <row r="1702">
          <cell r="A1702" t="str">
            <v>BB66</v>
          </cell>
        </row>
        <row r="1703">
          <cell r="A1703" t="str">
            <v>BB668</v>
          </cell>
        </row>
        <row r="1704">
          <cell r="A1704" t="str">
            <v>BB67</v>
          </cell>
        </row>
        <row r="1705">
          <cell r="A1705" t="str">
            <v>BB68</v>
          </cell>
        </row>
        <row r="1706">
          <cell r="A1706" t="str">
            <v>BB69</v>
          </cell>
        </row>
        <row r="1707">
          <cell r="A1707" t="str">
            <v>BB702</v>
          </cell>
        </row>
        <row r="1708">
          <cell r="A1708" t="str">
            <v>BB71</v>
          </cell>
        </row>
        <row r="1709">
          <cell r="A1709" t="str">
            <v>BB72</v>
          </cell>
        </row>
        <row r="1710">
          <cell r="A1710" t="str">
            <v>BB73</v>
          </cell>
        </row>
        <row r="1711">
          <cell r="A1711" t="str">
            <v>BB742</v>
          </cell>
        </row>
        <row r="1712">
          <cell r="A1712" t="str">
            <v>BB743</v>
          </cell>
        </row>
        <row r="1713">
          <cell r="A1713" t="str">
            <v>BB748</v>
          </cell>
        </row>
        <row r="1714">
          <cell r="A1714" t="str">
            <v>BB749</v>
          </cell>
        </row>
        <row r="1715">
          <cell r="A1715" t="str">
            <v>BB755</v>
          </cell>
        </row>
        <row r="1716">
          <cell r="A1716" t="str">
            <v>BB756</v>
          </cell>
        </row>
        <row r="1717">
          <cell r="A1717" t="str">
            <v>BB757</v>
          </cell>
        </row>
        <row r="1718">
          <cell r="A1718" t="str">
            <v>BB76</v>
          </cell>
        </row>
        <row r="1719">
          <cell r="A1719" t="str">
            <v>BB763</v>
          </cell>
        </row>
        <row r="1720">
          <cell r="A1720" t="str">
            <v>BB769</v>
          </cell>
        </row>
        <row r="1721">
          <cell r="A1721" t="str">
            <v>BB77</v>
          </cell>
        </row>
        <row r="1722">
          <cell r="A1722" t="str">
            <v>BB771</v>
          </cell>
        </row>
        <row r="1723">
          <cell r="A1723" t="str">
            <v>BB772</v>
          </cell>
        </row>
        <row r="1724">
          <cell r="A1724" t="str">
            <v>BB78</v>
          </cell>
        </row>
        <row r="1725">
          <cell r="A1725" t="str">
            <v>BB79</v>
          </cell>
        </row>
        <row r="1726">
          <cell r="A1726" t="str">
            <v>BB80</v>
          </cell>
        </row>
        <row r="1727">
          <cell r="A1727" t="str">
            <v>BB805</v>
          </cell>
        </row>
        <row r="1728">
          <cell r="A1728" t="str">
            <v>BB81</v>
          </cell>
        </row>
        <row r="1729">
          <cell r="A1729" t="str">
            <v>BB82</v>
          </cell>
        </row>
        <row r="1730">
          <cell r="A1730" t="str">
            <v>BB828</v>
          </cell>
        </row>
        <row r="1731">
          <cell r="A1731" t="str">
            <v>BB829</v>
          </cell>
        </row>
        <row r="1732">
          <cell r="A1732" t="str">
            <v>BB83</v>
          </cell>
        </row>
        <row r="1733">
          <cell r="A1733" t="str">
            <v>BB830</v>
          </cell>
        </row>
        <row r="1734">
          <cell r="A1734" t="str">
            <v>BB834</v>
          </cell>
        </row>
        <row r="1735">
          <cell r="A1735" t="str">
            <v>BB835</v>
          </cell>
        </row>
        <row r="1736">
          <cell r="A1736" t="str">
            <v>BB836</v>
          </cell>
        </row>
        <row r="1737">
          <cell r="A1737" t="str">
            <v>BB837</v>
          </cell>
        </row>
        <row r="1738">
          <cell r="A1738" t="str">
            <v>BB838</v>
          </cell>
        </row>
        <row r="1739">
          <cell r="A1739" t="str">
            <v>BB839</v>
          </cell>
        </row>
        <row r="1740">
          <cell r="A1740" t="str">
            <v>BB84</v>
          </cell>
        </row>
        <row r="1741">
          <cell r="A1741" t="str">
            <v>BB840</v>
          </cell>
        </row>
        <row r="1742">
          <cell r="A1742" t="str">
            <v>BB841</v>
          </cell>
        </row>
        <row r="1743">
          <cell r="A1743" t="str">
            <v>BB842</v>
          </cell>
        </row>
        <row r="1744">
          <cell r="A1744" t="str">
            <v>BB843</v>
          </cell>
        </row>
        <row r="1745">
          <cell r="A1745" t="str">
            <v>BB844</v>
          </cell>
        </row>
        <row r="1746">
          <cell r="A1746" t="str">
            <v>BB845</v>
          </cell>
        </row>
        <row r="1747">
          <cell r="A1747" t="str">
            <v>BB846</v>
          </cell>
        </row>
        <row r="1748">
          <cell r="A1748" t="str">
            <v>BB85</v>
          </cell>
        </row>
        <row r="1749">
          <cell r="A1749" t="str">
            <v>BB86</v>
          </cell>
        </row>
        <row r="1750">
          <cell r="A1750" t="str">
            <v>BB87</v>
          </cell>
        </row>
        <row r="1751">
          <cell r="A1751" t="str">
            <v>BB89</v>
          </cell>
        </row>
        <row r="1752">
          <cell r="A1752" t="str">
            <v>BB90</v>
          </cell>
        </row>
        <row r="1753">
          <cell r="A1753" t="str">
            <v>BB91</v>
          </cell>
        </row>
        <row r="1754">
          <cell r="A1754" t="str">
            <v>BB93</v>
          </cell>
        </row>
        <row r="1755">
          <cell r="A1755" t="str">
            <v>BB95</v>
          </cell>
        </row>
        <row r="1756">
          <cell r="A1756" t="str">
            <v>BB96</v>
          </cell>
        </row>
        <row r="1757">
          <cell r="A1757" t="str">
            <v>BB98</v>
          </cell>
        </row>
        <row r="1758">
          <cell r="A1758" t="str">
            <v>BB99</v>
          </cell>
        </row>
      </sheetData>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U"/>
      <sheetName val="Presup_Cancha"/>
      <sheetName val="1_Preliminares"/>
      <sheetName val="2_Cimentación_Est.Met"/>
      <sheetName val="3_HS"/>
      <sheetName val="Apus_In.Elect"/>
      <sheetName val="Apus_Cubierta"/>
      <sheetName val="Apus_Dotación_Pintura"/>
      <sheetName val="Insumos"/>
      <sheetName val="Equipo_Trans "/>
      <sheetName val="M.Obra"/>
      <sheetName val="ESP.GENERALES"/>
      <sheetName val="ESP. ELECTRICAS"/>
    </sheetNames>
    <sheetDataSet>
      <sheetData sheetId="0"/>
      <sheetData sheetId="1"/>
      <sheetData sheetId="2"/>
      <sheetData sheetId="3" refreshError="1"/>
      <sheetData sheetId="4" refreshError="1"/>
      <sheetData sheetId="5" refreshError="1"/>
      <sheetData sheetId="6" refreshError="1"/>
      <sheetData sheetId="7" refreshError="1"/>
      <sheetData sheetId="8">
        <row r="4">
          <cell r="A4" t="str">
            <v>A</v>
          </cell>
        </row>
        <row r="5">
          <cell r="A5">
            <v>1</v>
          </cell>
        </row>
        <row r="6">
          <cell r="A6" t="str">
            <v>A12</v>
          </cell>
        </row>
        <row r="7">
          <cell r="A7" t="str">
            <v>A01</v>
          </cell>
        </row>
        <row r="8">
          <cell r="A8" t="str">
            <v>A13</v>
          </cell>
        </row>
        <row r="9">
          <cell r="A9" t="str">
            <v>A11</v>
          </cell>
        </row>
        <row r="10">
          <cell r="A10" t="str">
            <v>A02</v>
          </cell>
        </row>
        <row r="11">
          <cell r="A11" t="str">
            <v>A04</v>
          </cell>
        </row>
        <row r="12">
          <cell r="A12" t="str">
            <v>A05</v>
          </cell>
        </row>
        <row r="13">
          <cell r="A13" t="str">
            <v>A03</v>
          </cell>
        </row>
        <row r="14">
          <cell r="A14" t="str">
            <v>A14</v>
          </cell>
        </row>
        <row r="15">
          <cell r="A15" t="str">
            <v>A06</v>
          </cell>
        </row>
        <row r="16">
          <cell r="A16" t="str">
            <v>A07</v>
          </cell>
        </row>
        <row r="17">
          <cell r="A17" t="str">
            <v>A08</v>
          </cell>
        </row>
        <row r="18">
          <cell r="A18" t="str">
            <v>A09</v>
          </cell>
        </row>
        <row r="19">
          <cell r="A19" t="str">
            <v>A15</v>
          </cell>
        </row>
        <row r="20">
          <cell r="A20" t="str">
            <v>A16</v>
          </cell>
        </row>
        <row r="21">
          <cell r="A21" t="str">
            <v>A17</v>
          </cell>
        </row>
        <row r="22">
          <cell r="A22" t="str">
            <v>A18</v>
          </cell>
        </row>
        <row r="23">
          <cell r="A23" t="str">
            <v>A19</v>
          </cell>
        </row>
        <row r="24">
          <cell r="A24" t="str">
            <v>B</v>
          </cell>
        </row>
        <row r="25">
          <cell r="A25" t="str">
            <v>B01</v>
          </cell>
        </row>
        <row r="26">
          <cell r="A26" t="str">
            <v>B06</v>
          </cell>
        </row>
        <row r="27">
          <cell r="A27" t="str">
            <v>B12</v>
          </cell>
        </row>
        <row r="28">
          <cell r="A28" t="str">
            <v>B02</v>
          </cell>
        </row>
        <row r="29">
          <cell r="A29" t="str">
            <v>B07</v>
          </cell>
        </row>
        <row r="30">
          <cell r="A30" t="str">
            <v>B09</v>
          </cell>
        </row>
        <row r="31">
          <cell r="A31" t="str">
            <v>B03</v>
          </cell>
        </row>
        <row r="32">
          <cell r="A32" t="str">
            <v>B05</v>
          </cell>
        </row>
        <row r="33">
          <cell r="A33" t="str">
            <v>B04</v>
          </cell>
        </row>
        <row r="34">
          <cell r="A34" t="str">
            <v>B08</v>
          </cell>
        </row>
        <row r="35">
          <cell r="A35" t="str">
            <v>B11</v>
          </cell>
        </row>
        <row r="36">
          <cell r="A36" t="str">
            <v>B10</v>
          </cell>
        </row>
        <row r="37">
          <cell r="A37" t="str">
            <v>B13</v>
          </cell>
        </row>
        <row r="38">
          <cell r="A38" t="str">
            <v>B14</v>
          </cell>
        </row>
        <row r="39">
          <cell r="A39" t="str">
            <v>B15</v>
          </cell>
        </row>
        <row r="40">
          <cell r="A40" t="str">
            <v>C</v>
          </cell>
        </row>
        <row r="41">
          <cell r="A41" t="str">
            <v>C15</v>
          </cell>
        </row>
        <row r="42">
          <cell r="A42" t="str">
            <v>C15A</v>
          </cell>
        </row>
        <row r="43">
          <cell r="A43" t="str">
            <v>C01</v>
          </cell>
        </row>
        <row r="44">
          <cell r="A44" t="str">
            <v>C30</v>
          </cell>
        </row>
        <row r="45">
          <cell r="A45" t="str">
            <v>C03</v>
          </cell>
        </row>
        <row r="46">
          <cell r="A46" t="str">
            <v>C24</v>
          </cell>
        </row>
        <row r="47">
          <cell r="A47" t="str">
            <v>C16</v>
          </cell>
        </row>
        <row r="48">
          <cell r="A48" t="str">
            <v>C39</v>
          </cell>
        </row>
        <row r="49">
          <cell r="A49" t="str">
            <v>C40</v>
          </cell>
        </row>
        <row r="50">
          <cell r="A50" t="str">
            <v>C04</v>
          </cell>
        </row>
        <row r="51">
          <cell r="A51" t="str">
            <v>C41</v>
          </cell>
        </row>
        <row r="52">
          <cell r="A52" t="str">
            <v>C27</v>
          </cell>
        </row>
        <row r="53">
          <cell r="A53" t="str">
            <v>C29</v>
          </cell>
        </row>
        <row r="54">
          <cell r="A54" t="str">
            <v>C28</v>
          </cell>
        </row>
        <row r="55">
          <cell r="A55" t="str">
            <v>C05</v>
          </cell>
        </row>
        <row r="56">
          <cell r="A56" t="str">
            <v>C42</v>
          </cell>
        </row>
        <row r="57">
          <cell r="A57" t="str">
            <v>C23</v>
          </cell>
        </row>
        <row r="58">
          <cell r="A58" t="str">
            <v>C06</v>
          </cell>
        </row>
        <row r="59">
          <cell r="A59" t="str">
            <v>C26</v>
          </cell>
        </row>
        <row r="60">
          <cell r="A60" t="str">
            <v>C20</v>
          </cell>
        </row>
        <row r="61">
          <cell r="A61" t="str">
            <v>C22</v>
          </cell>
        </row>
        <row r="62">
          <cell r="A62" t="str">
            <v>C07</v>
          </cell>
        </row>
        <row r="63">
          <cell r="A63" t="str">
            <v>C18</v>
          </cell>
        </row>
        <row r="64">
          <cell r="A64" t="str">
            <v>C17</v>
          </cell>
        </row>
        <row r="65">
          <cell r="A65" t="str">
            <v>C38</v>
          </cell>
        </row>
        <row r="66">
          <cell r="A66" t="str">
            <v>C12</v>
          </cell>
        </row>
        <row r="67">
          <cell r="A67" t="str">
            <v>C33</v>
          </cell>
        </row>
        <row r="68">
          <cell r="A68" t="str">
            <v>C37</v>
          </cell>
        </row>
        <row r="69">
          <cell r="A69" t="str">
            <v>C36</v>
          </cell>
        </row>
        <row r="70">
          <cell r="A70" t="str">
            <v>C02</v>
          </cell>
        </row>
        <row r="71">
          <cell r="A71" t="str">
            <v>C02A</v>
          </cell>
        </row>
        <row r="72">
          <cell r="A72" t="str">
            <v>C13</v>
          </cell>
        </row>
        <row r="73">
          <cell r="A73" t="str">
            <v>C32</v>
          </cell>
        </row>
        <row r="74">
          <cell r="A74" t="str">
            <v>C21</v>
          </cell>
        </row>
        <row r="75">
          <cell r="A75" t="str">
            <v>C08</v>
          </cell>
        </row>
        <row r="76">
          <cell r="A76" t="str">
            <v>C34</v>
          </cell>
        </row>
        <row r="77">
          <cell r="A77" t="str">
            <v>C14</v>
          </cell>
        </row>
        <row r="78">
          <cell r="A78" t="str">
            <v>C35</v>
          </cell>
        </row>
        <row r="79">
          <cell r="A79" t="str">
            <v>C09</v>
          </cell>
        </row>
        <row r="80">
          <cell r="A80" t="str">
            <v>C25</v>
          </cell>
        </row>
        <row r="81">
          <cell r="A81" t="str">
            <v>C19</v>
          </cell>
        </row>
        <row r="82">
          <cell r="A82" t="str">
            <v>C10</v>
          </cell>
        </row>
        <row r="83">
          <cell r="A83" t="str">
            <v>C11</v>
          </cell>
        </row>
        <row r="84">
          <cell r="A84" t="str">
            <v>C31</v>
          </cell>
        </row>
        <row r="85">
          <cell r="A85" t="str">
            <v>C43</v>
          </cell>
        </row>
        <row r="86">
          <cell r="A86" t="str">
            <v>C44</v>
          </cell>
        </row>
        <row r="87">
          <cell r="A87" t="str">
            <v>C45</v>
          </cell>
        </row>
        <row r="88">
          <cell r="A88" t="str">
            <v>C46</v>
          </cell>
        </row>
        <row r="89">
          <cell r="A89" t="str">
            <v>C47</v>
          </cell>
        </row>
        <row r="90">
          <cell r="A90" t="str">
            <v>C48</v>
          </cell>
        </row>
        <row r="91">
          <cell r="A91" t="str">
            <v>C49</v>
          </cell>
        </row>
        <row r="92">
          <cell r="A92" t="str">
            <v>C50</v>
          </cell>
        </row>
        <row r="93">
          <cell r="A93" t="str">
            <v>C51</v>
          </cell>
        </row>
        <row r="94">
          <cell r="A94" t="str">
            <v>C52</v>
          </cell>
        </row>
        <row r="95">
          <cell r="A95" t="str">
            <v>C53</v>
          </cell>
        </row>
        <row r="96">
          <cell r="A96" t="str">
            <v>C54</v>
          </cell>
        </row>
        <row r="97">
          <cell r="A97" t="str">
            <v>C55</v>
          </cell>
        </row>
        <row r="98">
          <cell r="A98" t="str">
            <v>C56</v>
          </cell>
        </row>
        <row r="99">
          <cell r="A99" t="str">
            <v>D</v>
          </cell>
        </row>
        <row r="100">
          <cell r="A100" t="str">
            <v>D23</v>
          </cell>
        </row>
        <row r="101">
          <cell r="A101" t="str">
            <v>D22</v>
          </cell>
        </row>
        <row r="102">
          <cell r="A102" t="str">
            <v>D20</v>
          </cell>
        </row>
        <row r="103">
          <cell r="A103" t="str">
            <v>D16</v>
          </cell>
        </row>
        <row r="104">
          <cell r="A104" t="str">
            <v>D21</v>
          </cell>
        </row>
        <row r="105">
          <cell r="A105" t="str">
            <v>D17</v>
          </cell>
        </row>
        <row r="106">
          <cell r="A106" t="str">
            <v>D01</v>
          </cell>
        </row>
        <row r="107">
          <cell r="A107" t="str">
            <v>D19</v>
          </cell>
        </row>
        <row r="108">
          <cell r="A108" t="str">
            <v>D15</v>
          </cell>
        </row>
        <row r="109">
          <cell r="A109" t="str">
            <v>D18</v>
          </cell>
        </row>
        <row r="110">
          <cell r="A110" t="str">
            <v>D14</v>
          </cell>
        </row>
        <row r="111">
          <cell r="A111" t="str">
            <v>D02</v>
          </cell>
        </row>
        <row r="112">
          <cell r="A112" t="str">
            <v>D05</v>
          </cell>
        </row>
        <row r="113">
          <cell r="A113" t="str">
            <v>D03</v>
          </cell>
        </row>
        <row r="114">
          <cell r="A114" t="str">
            <v>D13</v>
          </cell>
        </row>
        <row r="115">
          <cell r="A115" t="str">
            <v>D13A</v>
          </cell>
        </row>
        <row r="116">
          <cell r="A116" t="str">
            <v>D13B</v>
          </cell>
        </row>
        <row r="117">
          <cell r="A117" t="str">
            <v>D13C</v>
          </cell>
        </row>
        <row r="118">
          <cell r="A118" t="str">
            <v>D13D</v>
          </cell>
        </row>
        <row r="119">
          <cell r="A119" t="str">
            <v>D13E</v>
          </cell>
        </row>
        <row r="120">
          <cell r="A120" t="str">
            <v>D13F</v>
          </cell>
        </row>
        <row r="121">
          <cell r="A121" t="str">
            <v>D13G</v>
          </cell>
        </row>
        <row r="122">
          <cell r="A122" t="str">
            <v>D13H</v>
          </cell>
        </row>
        <row r="123">
          <cell r="A123" t="str">
            <v>D13I</v>
          </cell>
        </row>
        <row r="124">
          <cell r="A124" t="str">
            <v>D13J</v>
          </cell>
        </row>
        <row r="125">
          <cell r="A125" t="str">
            <v>D13K</v>
          </cell>
        </row>
        <row r="126">
          <cell r="A126" t="str">
            <v>D07</v>
          </cell>
        </row>
        <row r="127">
          <cell r="A127" t="str">
            <v>D10</v>
          </cell>
        </row>
        <row r="128">
          <cell r="A128" t="str">
            <v>D04</v>
          </cell>
        </row>
        <row r="129">
          <cell r="A129" t="str">
            <v>D04A</v>
          </cell>
        </row>
        <row r="130">
          <cell r="A130" t="str">
            <v>D04B</v>
          </cell>
        </row>
        <row r="131">
          <cell r="A131" t="str">
            <v>D04C</v>
          </cell>
        </row>
        <row r="132">
          <cell r="A132" t="str">
            <v>D06</v>
          </cell>
        </row>
        <row r="133">
          <cell r="A133" t="str">
            <v>D09</v>
          </cell>
        </row>
        <row r="134">
          <cell r="A134" t="str">
            <v>D12</v>
          </cell>
        </row>
        <row r="135">
          <cell r="A135" t="str">
            <v>D08</v>
          </cell>
        </row>
        <row r="136">
          <cell r="A136" t="str">
            <v>D11</v>
          </cell>
        </row>
        <row r="137">
          <cell r="A137" t="str">
            <v>D24</v>
          </cell>
        </row>
        <row r="138">
          <cell r="A138" t="str">
            <v>D25</v>
          </cell>
        </row>
        <row r="139">
          <cell r="A139" t="str">
            <v>D26</v>
          </cell>
        </row>
        <row r="140">
          <cell r="A140" t="str">
            <v>D27</v>
          </cell>
        </row>
        <row r="141">
          <cell r="A141" t="str">
            <v>D28</v>
          </cell>
        </row>
        <row r="142">
          <cell r="A142" t="str">
            <v>D29</v>
          </cell>
        </row>
        <row r="143">
          <cell r="A143" t="str">
            <v>ELEC</v>
          </cell>
        </row>
        <row r="144">
          <cell r="A144" t="str">
            <v>ELE-01</v>
          </cell>
        </row>
        <row r="145">
          <cell r="A145" t="str">
            <v>ELE-02</v>
          </cell>
        </row>
        <row r="146">
          <cell r="A146" t="str">
            <v>ELE-03</v>
          </cell>
        </row>
        <row r="147">
          <cell r="A147" t="str">
            <v>ELE-04</v>
          </cell>
        </row>
        <row r="148">
          <cell r="A148" t="str">
            <v>ELE-05</v>
          </cell>
        </row>
        <row r="149">
          <cell r="A149" t="str">
            <v>ELE-06</v>
          </cell>
        </row>
        <row r="153">
          <cell r="A153" t="str">
            <v>E</v>
          </cell>
        </row>
        <row r="154">
          <cell r="A154" t="str">
            <v>E001</v>
          </cell>
        </row>
        <row r="155">
          <cell r="A155" t="str">
            <v>E001A</v>
          </cell>
        </row>
        <row r="156">
          <cell r="A156" t="str">
            <v>E01</v>
          </cell>
        </row>
        <row r="157">
          <cell r="A157" t="str">
            <v>E01A</v>
          </cell>
        </row>
        <row r="158">
          <cell r="A158" t="str">
            <v>E17</v>
          </cell>
        </row>
        <row r="159">
          <cell r="A159" t="str">
            <v>E25</v>
          </cell>
        </row>
        <row r="160">
          <cell r="A160" t="str">
            <v>E09</v>
          </cell>
        </row>
        <row r="161">
          <cell r="A161" t="str">
            <v>E21</v>
          </cell>
        </row>
        <row r="162">
          <cell r="A162" t="str">
            <v>E28</v>
          </cell>
        </row>
        <row r="163">
          <cell r="A163" t="str">
            <v>E26</v>
          </cell>
        </row>
        <row r="164">
          <cell r="A164" t="str">
            <v>E02</v>
          </cell>
        </row>
        <row r="165">
          <cell r="A165" t="str">
            <v>E02A</v>
          </cell>
        </row>
        <row r="166">
          <cell r="A166" t="str">
            <v>E02B</v>
          </cell>
        </row>
        <row r="167">
          <cell r="A167" t="str">
            <v>E54</v>
          </cell>
        </row>
        <row r="168">
          <cell r="A168" t="str">
            <v>E55</v>
          </cell>
        </row>
        <row r="169">
          <cell r="A169" t="str">
            <v>E52</v>
          </cell>
        </row>
        <row r="170">
          <cell r="A170" t="str">
            <v>E53</v>
          </cell>
        </row>
        <row r="171">
          <cell r="A171" t="str">
            <v>E48</v>
          </cell>
        </row>
        <row r="172">
          <cell r="A172" t="str">
            <v>E50</v>
          </cell>
        </row>
        <row r="173">
          <cell r="A173" t="str">
            <v>E49</v>
          </cell>
        </row>
        <row r="174">
          <cell r="A174" t="str">
            <v>E51</v>
          </cell>
        </row>
        <row r="175">
          <cell r="A175" t="str">
            <v>E44</v>
          </cell>
        </row>
        <row r="176">
          <cell r="A176" t="str">
            <v>E46</v>
          </cell>
        </row>
        <row r="177">
          <cell r="A177" t="str">
            <v>E45</v>
          </cell>
        </row>
        <row r="178">
          <cell r="A178" t="str">
            <v>E47</v>
          </cell>
        </row>
        <row r="179">
          <cell r="A179" t="str">
            <v>E42</v>
          </cell>
        </row>
        <row r="180">
          <cell r="A180" t="str">
            <v>E43</v>
          </cell>
        </row>
        <row r="181">
          <cell r="A181" t="str">
            <v>E40</v>
          </cell>
        </row>
        <row r="182">
          <cell r="A182" t="str">
            <v>E41</v>
          </cell>
        </row>
        <row r="183">
          <cell r="A183" t="str">
            <v>E36</v>
          </cell>
        </row>
        <row r="184">
          <cell r="A184" t="str">
            <v>E38</v>
          </cell>
        </row>
        <row r="185">
          <cell r="A185" t="str">
            <v>E39</v>
          </cell>
        </row>
        <row r="186">
          <cell r="A186" t="str">
            <v>E37</v>
          </cell>
        </row>
        <row r="187">
          <cell r="A187" t="str">
            <v>E32</v>
          </cell>
        </row>
        <row r="188">
          <cell r="A188" t="str">
            <v>E34</v>
          </cell>
        </row>
        <row r="189">
          <cell r="A189" t="str">
            <v>E33</v>
          </cell>
        </row>
        <row r="190">
          <cell r="A190" t="str">
            <v>E35</v>
          </cell>
        </row>
        <row r="191">
          <cell r="A191" t="str">
            <v>E03</v>
          </cell>
        </row>
        <row r="192">
          <cell r="A192" t="str">
            <v>E23</v>
          </cell>
        </row>
        <row r="193">
          <cell r="A193" t="str">
            <v>E22</v>
          </cell>
        </row>
        <row r="194">
          <cell r="A194" t="str">
            <v>E04</v>
          </cell>
        </row>
        <row r="195">
          <cell r="A195" t="str">
            <v>E05</v>
          </cell>
        </row>
        <row r="196">
          <cell r="A196" t="str">
            <v>E24</v>
          </cell>
        </row>
        <row r="197">
          <cell r="A197" t="str">
            <v>E68</v>
          </cell>
        </row>
        <row r="198">
          <cell r="A198" t="str">
            <v>E69</v>
          </cell>
        </row>
        <row r="199">
          <cell r="A199" t="str">
            <v>E70</v>
          </cell>
        </row>
        <row r="200">
          <cell r="A200" t="str">
            <v>E71</v>
          </cell>
        </row>
        <row r="201">
          <cell r="A201" t="str">
            <v>E06</v>
          </cell>
        </row>
        <row r="202">
          <cell r="A202" t="str">
            <v>E06B</v>
          </cell>
        </row>
        <row r="203">
          <cell r="A203" t="str">
            <v>E06A</v>
          </cell>
        </row>
        <row r="204">
          <cell r="A204" t="str">
            <v>E06C</v>
          </cell>
        </row>
        <row r="205">
          <cell r="A205" t="str">
            <v>E07C</v>
          </cell>
        </row>
        <row r="206">
          <cell r="A206" t="str">
            <v>E07</v>
          </cell>
        </row>
        <row r="207">
          <cell r="A207" t="str">
            <v>E08</v>
          </cell>
        </row>
        <row r="208">
          <cell r="A208" t="str">
            <v>E31</v>
          </cell>
        </row>
        <row r="209">
          <cell r="A209" t="str">
            <v>E30</v>
          </cell>
        </row>
        <row r="210">
          <cell r="A210" t="str">
            <v>E10</v>
          </cell>
        </row>
        <row r="211">
          <cell r="A211" t="str">
            <v>E29</v>
          </cell>
        </row>
        <row r="212">
          <cell r="A212" t="str">
            <v>E11</v>
          </cell>
        </row>
        <row r="213">
          <cell r="A213" t="str">
            <v>E60</v>
          </cell>
        </row>
        <row r="214">
          <cell r="A214" t="str">
            <v>E61</v>
          </cell>
        </row>
        <row r="215">
          <cell r="A215" t="str">
            <v>E58</v>
          </cell>
        </row>
        <row r="216">
          <cell r="A216" t="str">
            <v>E59</v>
          </cell>
        </row>
        <row r="217">
          <cell r="A217" t="str">
            <v>E56</v>
          </cell>
        </row>
        <row r="218">
          <cell r="A218" t="str">
            <v>E57</v>
          </cell>
        </row>
        <row r="219">
          <cell r="A219" t="str">
            <v>E66</v>
          </cell>
        </row>
        <row r="220">
          <cell r="A220" t="str">
            <v>E67</v>
          </cell>
        </row>
        <row r="221">
          <cell r="A221" t="str">
            <v>E67A</v>
          </cell>
        </row>
        <row r="222">
          <cell r="A222" t="str">
            <v>E67B</v>
          </cell>
        </row>
        <row r="223">
          <cell r="A223" t="str">
            <v>E64</v>
          </cell>
        </row>
        <row r="224">
          <cell r="A224" t="str">
            <v>E65</v>
          </cell>
        </row>
        <row r="225">
          <cell r="A225" t="str">
            <v>E62</v>
          </cell>
        </row>
        <row r="226">
          <cell r="A226" t="str">
            <v>E63</v>
          </cell>
        </row>
        <row r="227">
          <cell r="A227" t="str">
            <v>E13</v>
          </cell>
        </row>
        <row r="228">
          <cell r="A228" t="str">
            <v>E12</v>
          </cell>
        </row>
        <row r="229">
          <cell r="A229" t="str">
            <v>E14</v>
          </cell>
        </row>
        <row r="230">
          <cell r="A230" t="str">
            <v>E15</v>
          </cell>
        </row>
        <row r="231">
          <cell r="A231" t="str">
            <v>E16</v>
          </cell>
        </row>
        <row r="232">
          <cell r="A232" t="str">
            <v>E18</v>
          </cell>
        </row>
        <row r="233">
          <cell r="A233" t="str">
            <v>E19</v>
          </cell>
        </row>
        <row r="234">
          <cell r="A234" t="str">
            <v>E27</v>
          </cell>
        </row>
        <row r="235">
          <cell r="A235" t="str">
            <v>E20</v>
          </cell>
        </row>
        <row r="236">
          <cell r="A236" t="str">
            <v>E72</v>
          </cell>
        </row>
        <row r="237">
          <cell r="A237" t="str">
            <v>E76</v>
          </cell>
        </row>
        <row r="238">
          <cell r="A238" t="str">
            <v>E77</v>
          </cell>
        </row>
        <row r="239">
          <cell r="A239" t="str">
            <v>E78</v>
          </cell>
        </row>
        <row r="240">
          <cell r="A240" t="str">
            <v>F</v>
          </cell>
        </row>
        <row r="241">
          <cell r="A241" t="str">
            <v>F09</v>
          </cell>
        </row>
        <row r="242">
          <cell r="A242" t="str">
            <v>F02</v>
          </cell>
        </row>
        <row r="243">
          <cell r="A243" t="str">
            <v>F01</v>
          </cell>
        </row>
        <row r="244">
          <cell r="A244" t="str">
            <v>F03</v>
          </cell>
        </row>
        <row r="245">
          <cell r="A245" t="str">
            <v>F07</v>
          </cell>
        </row>
        <row r="246">
          <cell r="A246" t="str">
            <v>F11</v>
          </cell>
        </row>
        <row r="247">
          <cell r="A247" t="str">
            <v>F08</v>
          </cell>
        </row>
        <row r="248">
          <cell r="A248" t="str">
            <v>F05</v>
          </cell>
        </row>
        <row r="249">
          <cell r="A249" t="str">
            <v>F04</v>
          </cell>
        </row>
        <row r="250">
          <cell r="A250" t="str">
            <v>F06</v>
          </cell>
        </row>
        <row r="251">
          <cell r="A251" t="str">
            <v>F10</v>
          </cell>
        </row>
        <row r="252">
          <cell r="A252" t="str">
            <v>F12</v>
          </cell>
        </row>
        <row r="253">
          <cell r="A253" t="str">
            <v>F13</v>
          </cell>
        </row>
        <row r="254">
          <cell r="A254" t="str">
            <v>F14</v>
          </cell>
        </row>
        <row r="255">
          <cell r="A255" t="str">
            <v>F15</v>
          </cell>
        </row>
        <row r="256">
          <cell r="A256" t="str">
            <v>G</v>
          </cell>
        </row>
        <row r="257">
          <cell r="A257" t="str">
            <v>G1</v>
          </cell>
        </row>
        <row r="258">
          <cell r="A258" t="str">
            <v>G2</v>
          </cell>
        </row>
        <row r="259">
          <cell r="A259" t="str">
            <v>G3</v>
          </cell>
        </row>
        <row r="260">
          <cell r="A260" t="str">
            <v>G4</v>
          </cell>
        </row>
        <row r="261">
          <cell r="A261" t="str">
            <v>H</v>
          </cell>
        </row>
        <row r="262">
          <cell r="A262" t="str">
            <v>H11</v>
          </cell>
        </row>
        <row r="263">
          <cell r="A263" t="str">
            <v>H08</v>
          </cell>
        </row>
        <row r="264">
          <cell r="A264" t="str">
            <v>H01</v>
          </cell>
        </row>
        <row r="265">
          <cell r="A265" t="str">
            <v>H02</v>
          </cell>
        </row>
        <row r="266">
          <cell r="A266" t="str">
            <v>H12</v>
          </cell>
        </row>
        <row r="267">
          <cell r="A267" t="str">
            <v>H12A</v>
          </cell>
        </row>
        <row r="268">
          <cell r="A268" t="str">
            <v>H03</v>
          </cell>
        </row>
        <row r="269">
          <cell r="A269" t="str">
            <v>H04</v>
          </cell>
        </row>
        <row r="270">
          <cell r="A270" t="str">
            <v>H13</v>
          </cell>
        </row>
        <row r="271">
          <cell r="A271" t="str">
            <v>H09</v>
          </cell>
        </row>
        <row r="272">
          <cell r="A272" t="str">
            <v>H10</v>
          </cell>
        </row>
        <row r="273">
          <cell r="A273" t="str">
            <v>H15</v>
          </cell>
        </row>
        <row r="274">
          <cell r="A274" t="str">
            <v>H16</v>
          </cell>
        </row>
        <row r="275">
          <cell r="A275" t="str">
            <v>H05</v>
          </cell>
        </row>
        <row r="276">
          <cell r="A276" t="str">
            <v>H06</v>
          </cell>
        </row>
        <row r="277">
          <cell r="A277" t="str">
            <v>H07</v>
          </cell>
        </row>
        <row r="278">
          <cell r="A278" t="str">
            <v>H14</v>
          </cell>
        </row>
        <row r="279">
          <cell r="A279" t="str">
            <v>H17</v>
          </cell>
        </row>
        <row r="280">
          <cell r="A280" t="str">
            <v>H18</v>
          </cell>
        </row>
        <row r="281">
          <cell r="A281" t="str">
            <v>H19</v>
          </cell>
        </row>
        <row r="282">
          <cell r="A282" t="str">
            <v>H20</v>
          </cell>
        </row>
        <row r="283">
          <cell r="A283" t="str">
            <v>H21</v>
          </cell>
        </row>
        <row r="284">
          <cell r="A284" t="str">
            <v>I</v>
          </cell>
        </row>
        <row r="286">
          <cell r="A286" t="str">
            <v>J</v>
          </cell>
        </row>
        <row r="287">
          <cell r="A287" t="str">
            <v>J02</v>
          </cell>
        </row>
        <row r="288">
          <cell r="A288" t="str">
            <v>J06</v>
          </cell>
        </row>
        <row r="289">
          <cell r="A289" t="str">
            <v>J12</v>
          </cell>
        </row>
        <row r="290">
          <cell r="A290" t="str">
            <v>J01</v>
          </cell>
        </row>
        <row r="291">
          <cell r="A291" t="str">
            <v>J08</v>
          </cell>
        </row>
        <row r="292">
          <cell r="A292" t="str">
            <v>J07</v>
          </cell>
        </row>
        <row r="293">
          <cell r="A293" t="str">
            <v>J07A</v>
          </cell>
        </row>
        <row r="294">
          <cell r="A294" t="str">
            <v>J05</v>
          </cell>
        </row>
        <row r="295">
          <cell r="A295" t="str">
            <v>J11</v>
          </cell>
        </row>
        <row r="296">
          <cell r="A296" t="str">
            <v xml:space="preserve">  </v>
          </cell>
        </row>
        <row r="297">
          <cell r="A297" t="str">
            <v>J10</v>
          </cell>
        </row>
        <row r="298">
          <cell r="A298" t="str">
            <v>J04</v>
          </cell>
        </row>
        <row r="299">
          <cell r="A299" t="str">
            <v>J09</v>
          </cell>
        </row>
        <row r="300">
          <cell r="A300" t="str">
            <v>J15</v>
          </cell>
        </row>
        <row r="301">
          <cell r="A301" t="str">
            <v>J20</v>
          </cell>
        </row>
        <row r="302">
          <cell r="A302" t="str">
            <v>K</v>
          </cell>
        </row>
        <row r="303">
          <cell r="A303" t="str">
            <v>K10</v>
          </cell>
        </row>
        <row r="304">
          <cell r="A304" t="str">
            <v>K11</v>
          </cell>
        </row>
        <row r="305">
          <cell r="A305" t="str">
            <v>K13</v>
          </cell>
        </row>
        <row r="306">
          <cell r="A306" t="str">
            <v>K14</v>
          </cell>
        </row>
        <row r="307">
          <cell r="A307" t="str">
            <v>K06</v>
          </cell>
        </row>
        <row r="308">
          <cell r="A308" t="str">
            <v>K07</v>
          </cell>
        </row>
        <row r="309">
          <cell r="A309" t="str">
            <v>K17</v>
          </cell>
        </row>
        <row r="310">
          <cell r="A310" t="str">
            <v>K18</v>
          </cell>
        </row>
        <row r="311">
          <cell r="A311" t="str">
            <v>K08</v>
          </cell>
        </row>
        <row r="312">
          <cell r="A312" t="str">
            <v>K19</v>
          </cell>
        </row>
        <row r="313">
          <cell r="A313" t="str">
            <v>K09</v>
          </cell>
        </row>
        <row r="314">
          <cell r="A314" t="str">
            <v>K12</v>
          </cell>
        </row>
        <row r="315">
          <cell r="A315" t="str">
            <v>K16</v>
          </cell>
        </row>
        <row r="316">
          <cell r="A316" t="str">
            <v>K02</v>
          </cell>
        </row>
        <row r="317">
          <cell r="A317" t="str">
            <v>K15</v>
          </cell>
        </row>
        <row r="318">
          <cell r="A318" t="str">
            <v>K01</v>
          </cell>
        </row>
        <row r="319">
          <cell r="A319" t="str">
            <v>K03</v>
          </cell>
        </row>
        <row r="320">
          <cell r="A320" t="str">
            <v>K04</v>
          </cell>
        </row>
        <row r="321">
          <cell r="A321" t="str">
            <v>K05</v>
          </cell>
        </row>
        <row r="322">
          <cell r="A322" t="str">
            <v>K20</v>
          </cell>
        </row>
        <row r="323">
          <cell r="A323" t="str">
            <v>K21</v>
          </cell>
        </row>
        <row r="324">
          <cell r="A324" t="str">
            <v>K22</v>
          </cell>
        </row>
        <row r="325">
          <cell r="A325" t="str">
            <v>K23</v>
          </cell>
        </row>
        <row r="326">
          <cell r="A326" t="str">
            <v>L</v>
          </cell>
        </row>
        <row r="327">
          <cell r="A327" t="str">
            <v>L12</v>
          </cell>
        </row>
        <row r="328">
          <cell r="A328" t="str">
            <v>L02</v>
          </cell>
        </row>
        <row r="329">
          <cell r="A329" t="str">
            <v>L01</v>
          </cell>
        </row>
        <row r="330">
          <cell r="A330" t="str">
            <v>L11</v>
          </cell>
        </row>
        <row r="331">
          <cell r="A331" t="str">
            <v>L03</v>
          </cell>
        </row>
        <row r="332">
          <cell r="A332" t="str">
            <v>L04</v>
          </cell>
        </row>
        <row r="333">
          <cell r="A333" t="str">
            <v>L05</v>
          </cell>
        </row>
        <row r="334">
          <cell r="A334" t="str">
            <v>L06</v>
          </cell>
        </row>
        <row r="335">
          <cell r="A335" t="str">
            <v>L07</v>
          </cell>
        </row>
        <row r="336">
          <cell r="A336" t="str">
            <v>L08</v>
          </cell>
        </row>
        <row r="337">
          <cell r="A337" t="str">
            <v>L09</v>
          </cell>
        </row>
        <row r="338">
          <cell r="A338" t="str">
            <v>L10</v>
          </cell>
        </row>
        <row r="339">
          <cell r="A339" t="str">
            <v>L13</v>
          </cell>
        </row>
        <row r="340">
          <cell r="A340" t="str">
            <v>L14</v>
          </cell>
        </row>
        <row r="341">
          <cell r="A341" t="str">
            <v>L15</v>
          </cell>
        </row>
        <row r="342">
          <cell r="A342" t="str">
            <v>L16</v>
          </cell>
        </row>
        <row r="343">
          <cell r="A343" t="str">
            <v>L17</v>
          </cell>
        </row>
        <row r="344">
          <cell r="A344" t="str">
            <v>L18</v>
          </cell>
        </row>
        <row r="345">
          <cell r="A345" t="str">
            <v>L19</v>
          </cell>
        </row>
        <row r="346">
          <cell r="A346" t="str">
            <v>L20</v>
          </cell>
        </row>
        <row r="347">
          <cell r="A347" t="str">
            <v>L21</v>
          </cell>
        </row>
        <row r="348">
          <cell r="A348" t="str">
            <v>L22</v>
          </cell>
        </row>
        <row r="349">
          <cell r="A349" t="str">
            <v>L23</v>
          </cell>
        </row>
        <row r="350">
          <cell r="A350" t="str">
            <v>L24</v>
          </cell>
        </row>
        <row r="351">
          <cell r="A351" t="str">
            <v>L25</v>
          </cell>
        </row>
        <row r="352">
          <cell r="A352" t="str">
            <v>L26</v>
          </cell>
        </row>
        <row r="353">
          <cell r="A353" t="str">
            <v>L27</v>
          </cell>
        </row>
        <row r="354">
          <cell r="A354" t="str">
            <v>M</v>
          </cell>
        </row>
        <row r="355">
          <cell r="A355" t="str">
            <v>M01</v>
          </cell>
        </row>
        <row r="356">
          <cell r="A356" t="str">
            <v>M02</v>
          </cell>
        </row>
        <row r="359">
          <cell r="A359" t="str">
            <v>O</v>
          </cell>
        </row>
        <row r="360">
          <cell r="A360" t="str">
            <v>O36</v>
          </cell>
        </row>
        <row r="361">
          <cell r="A361" t="str">
            <v>O12</v>
          </cell>
        </row>
        <row r="362">
          <cell r="A362" t="str">
            <v>O32</v>
          </cell>
        </row>
        <row r="363">
          <cell r="A363" t="str">
            <v>O39</v>
          </cell>
        </row>
        <row r="364">
          <cell r="A364" t="str">
            <v>O28</v>
          </cell>
        </row>
        <row r="365">
          <cell r="A365" t="str">
            <v>O01</v>
          </cell>
        </row>
        <row r="366">
          <cell r="A366" t="str">
            <v>O33</v>
          </cell>
        </row>
        <row r="367">
          <cell r="A367" t="str">
            <v>O24</v>
          </cell>
        </row>
        <row r="368">
          <cell r="A368" t="str">
            <v>O02</v>
          </cell>
        </row>
        <row r="369">
          <cell r="A369" t="str">
            <v>O03</v>
          </cell>
        </row>
        <row r="370">
          <cell r="A370" t="str">
            <v>O22</v>
          </cell>
        </row>
        <row r="371">
          <cell r="A371" t="str">
            <v>O06</v>
          </cell>
        </row>
        <row r="372">
          <cell r="A372" t="str">
            <v>O27</v>
          </cell>
        </row>
        <row r="373">
          <cell r="A373" t="str">
            <v>O26</v>
          </cell>
        </row>
        <row r="374">
          <cell r="A374" t="str">
            <v>O07</v>
          </cell>
        </row>
        <row r="375">
          <cell r="A375" t="str">
            <v>O08</v>
          </cell>
        </row>
        <row r="376">
          <cell r="A376" t="str">
            <v>O08A</v>
          </cell>
        </row>
        <row r="377">
          <cell r="A377" t="str">
            <v>O09</v>
          </cell>
        </row>
        <row r="378">
          <cell r="A378" t="str">
            <v>O37</v>
          </cell>
        </row>
        <row r="379">
          <cell r="A379" t="str">
            <v>O10</v>
          </cell>
        </row>
        <row r="380">
          <cell r="A380" t="str">
            <v>O11</v>
          </cell>
        </row>
        <row r="381">
          <cell r="A381" t="str">
            <v>O38</v>
          </cell>
        </row>
        <row r="382">
          <cell r="A382" t="str">
            <v>O29</v>
          </cell>
        </row>
        <row r="383">
          <cell r="A383" t="str">
            <v>O05</v>
          </cell>
        </row>
        <row r="384">
          <cell r="A384" t="str">
            <v>O31</v>
          </cell>
        </row>
        <row r="385">
          <cell r="A385" t="str">
            <v>O13</v>
          </cell>
        </row>
        <row r="386">
          <cell r="A386" t="str">
            <v>O14</v>
          </cell>
        </row>
        <row r="387">
          <cell r="A387" t="str">
            <v>O15</v>
          </cell>
        </row>
        <row r="388">
          <cell r="A388" t="str">
            <v>O04</v>
          </cell>
        </row>
        <row r="389">
          <cell r="A389" t="str">
            <v>O16</v>
          </cell>
        </row>
        <row r="390">
          <cell r="A390" t="str">
            <v>O17</v>
          </cell>
        </row>
        <row r="391">
          <cell r="A391" t="str">
            <v>O30</v>
          </cell>
        </row>
        <row r="392">
          <cell r="A392" t="str">
            <v>O35</v>
          </cell>
        </row>
        <row r="393">
          <cell r="A393" t="str">
            <v>O25</v>
          </cell>
        </row>
        <row r="394">
          <cell r="A394" t="str">
            <v>O18</v>
          </cell>
        </row>
        <row r="395">
          <cell r="A395" t="str">
            <v>O34</v>
          </cell>
        </row>
        <row r="396">
          <cell r="A396" t="str">
            <v>O19</v>
          </cell>
        </row>
        <row r="397">
          <cell r="A397" t="str">
            <v>O20</v>
          </cell>
        </row>
        <row r="398">
          <cell r="A398" t="str">
            <v>O20A</v>
          </cell>
        </row>
        <row r="399">
          <cell r="A399" t="str">
            <v>O21</v>
          </cell>
        </row>
        <row r="400">
          <cell r="A400" t="str">
            <v>O23</v>
          </cell>
        </row>
        <row r="401">
          <cell r="A401" t="str">
            <v>O40</v>
          </cell>
        </row>
        <row r="402">
          <cell r="A402" t="str">
            <v>O41</v>
          </cell>
        </row>
        <row r="403">
          <cell r="A403" t="str">
            <v>O42</v>
          </cell>
        </row>
        <row r="404">
          <cell r="A404" t="str">
            <v>O43</v>
          </cell>
        </row>
        <row r="405">
          <cell r="A405" t="str">
            <v>O44</v>
          </cell>
        </row>
        <row r="406">
          <cell r="A406" t="str">
            <v>O45</v>
          </cell>
        </row>
        <row r="407">
          <cell r="A407" t="str">
            <v>O46</v>
          </cell>
        </row>
        <row r="408">
          <cell r="A408" t="str">
            <v>O47</v>
          </cell>
        </row>
        <row r="409">
          <cell r="A409" t="str">
            <v>O48</v>
          </cell>
        </row>
        <row r="410">
          <cell r="A410" t="str">
            <v>O49</v>
          </cell>
        </row>
        <row r="411">
          <cell r="A411" t="str">
            <v>O50</v>
          </cell>
        </row>
        <row r="414">
          <cell r="A414" t="str">
            <v>P</v>
          </cell>
        </row>
        <row r="415">
          <cell r="A415" t="str">
            <v>P12</v>
          </cell>
        </row>
        <row r="416">
          <cell r="A416" t="str">
            <v>P11</v>
          </cell>
        </row>
        <row r="417">
          <cell r="A417" t="str">
            <v>P09</v>
          </cell>
        </row>
        <row r="418">
          <cell r="A418" t="str">
            <v>P01</v>
          </cell>
        </row>
        <row r="419">
          <cell r="A419" t="str">
            <v>P16</v>
          </cell>
        </row>
        <row r="420">
          <cell r="A420" t="str">
            <v>P17</v>
          </cell>
        </row>
        <row r="421">
          <cell r="A421" t="str">
            <v>P15</v>
          </cell>
        </row>
        <row r="422">
          <cell r="A422" t="str">
            <v>P02</v>
          </cell>
        </row>
        <row r="423">
          <cell r="A423" t="str">
            <v>P04</v>
          </cell>
        </row>
        <row r="424">
          <cell r="A424" t="str">
            <v>P03</v>
          </cell>
        </row>
        <row r="425">
          <cell r="A425" t="str">
            <v>P10</v>
          </cell>
        </row>
        <row r="426">
          <cell r="A426" t="str">
            <v>P05</v>
          </cell>
        </row>
        <row r="427">
          <cell r="A427" t="str">
            <v>P07</v>
          </cell>
        </row>
        <row r="428">
          <cell r="A428" t="str">
            <v>P13</v>
          </cell>
        </row>
        <row r="429">
          <cell r="A429" t="str">
            <v>P14</v>
          </cell>
        </row>
        <row r="430">
          <cell r="A430" t="str">
            <v>P06</v>
          </cell>
        </row>
        <row r="431">
          <cell r="A431" t="str">
            <v>P08</v>
          </cell>
        </row>
        <row r="432">
          <cell r="A432" t="str">
            <v>P18</v>
          </cell>
        </row>
        <row r="433">
          <cell r="A433" t="str">
            <v>P19</v>
          </cell>
        </row>
        <row r="434">
          <cell r="A434" t="str">
            <v>P20</v>
          </cell>
        </row>
        <row r="435">
          <cell r="A435" t="str">
            <v>P21</v>
          </cell>
        </row>
        <row r="436">
          <cell r="A436" t="str">
            <v>Q</v>
          </cell>
        </row>
        <row r="437">
          <cell r="A437" t="str">
            <v>Q06</v>
          </cell>
        </row>
        <row r="438">
          <cell r="A438" t="str">
            <v>Q02</v>
          </cell>
        </row>
        <row r="439">
          <cell r="A439" t="str">
            <v>Q03</v>
          </cell>
        </row>
        <row r="440">
          <cell r="A440" t="str">
            <v>Q05</v>
          </cell>
        </row>
        <row r="441">
          <cell r="A441" t="str">
            <v>Q01</v>
          </cell>
        </row>
        <row r="442">
          <cell r="A442" t="str">
            <v>Q04</v>
          </cell>
        </row>
        <row r="443">
          <cell r="A443" t="str">
            <v>Q07</v>
          </cell>
        </row>
        <row r="444">
          <cell r="A444" t="str">
            <v>Q08</v>
          </cell>
        </row>
        <row r="445">
          <cell r="A445" t="str">
            <v>Q09</v>
          </cell>
        </row>
        <row r="446">
          <cell r="A446" t="str">
            <v>Q10</v>
          </cell>
        </row>
        <row r="447">
          <cell r="A447" t="str">
            <v>R</v>
          </cell>
        </row>
        <row r="448">
          <cell r="A448" t="str">
            <v>R02</v>
          </cell>
        </row>
        <row r="449">
          <cell r="A449" t="str">
            <v>R01</v>
          </cell>
        </row>
        <row r="450">
          <cell r="A450" t="str">
            <v>R03</v>
          </cell>
        </row>
        <row r="451">
          <cell r="A451" t="str">
            <v>R04</v>
          </cell>
        </row>
        <row r="452">
          <cell r="A452" t="str">
            <v>R05</v>
          </cell>
        </row>
        <row r="453">
          <cell r="A453" t="str">
            <v>R06</v>
          </cell>
        </row>
        <row r="454">
          <cell r="A454" t="str">
            <v>R07</v>
          </cell>
        </row>
        <row r="455">
          <cell r="A455" t="str">
            <v>S</v>
          </cell>
        </row>
        <row r="456">
          <cell r="A456" t="str">
            <v>S108</v>
          </cell>
        </row>
        <row r="457">
          <cell r="A457" t="str">
            <v>S122</v>
          </cell>
        </row>
        <row r="458">
          <cell r="A458" t="str">
            <v>S169</v>
          </cell>
        </row>
        <row r="459">
          <cell r="A459" t="str">
            <v>S170</v>
          </cell>
        </row>
        <row r="460">
          <cell r="A460" t="str">
            <v>S90</v>
          </cell>
        </row>
        <row r="461">
          <cell r="A461" t="str">
            <v>S163</v>
          </cell>
        </row>
        <row r="462">
          <cell r="A462" t="str">
            <v>S91</v>
          </cell>
        </row>
        <row r="463">
          <cell r="A463" t="str">
            <v>S89</v>
          </cell>
        </row>
        <row r="464">
          <cell r="A464" t="str">
            <v>S235</v>
          </cell>
        </row>
        <row r="465">
          <cell r="A465" t="str">
            <v>S92</v>
          </cell>
        </row>
        <row r="466">
          <cell r="A466" t="str">
            <v>S177</v>
          </cell>
        </row>
        <row r="467">
          <cell r="A467" t="str">
            <v>S93</v>
          </cell>
        </row>
        <row r="468">
          <cell r="A468" t="str">
            <v>S178</v>
          </cell>
        </row>
        <row r="469">
          <cell r="A469" t="str">
            <v>S179</v>
          </cell>
        </row>
        <row r="470">
          <cell r="A470" t="str">
            <v>S01</v>
          </cell>
        </row>
        <row r="471">
          <cell r="A471" t="str">
            <v>S01A</v>
          </cell>
        </row>
        <row r="472">
          <cell r="A472" t="str">
            <v>S02</v>
          </cell>
        </row>
        <row r="473">
          <cell r="A473" t="str">
            <v>S130</v>
          </cell>
        </row>
        <row r="474">
          <cell r="A474" t="str">
            <v>S133</v>
          </cell>
        </row>
        <row r="475">
          <cell r="A475" t="str">
            <v>S98</v>
          </cell>
        </row>
        <row r="476">
          <cell r="A476" t="str">
            <v>S99</v>
          </cell>
        </row>
        <row r="477">
          <cell r="A477" t="str">
            <v>S136</v>
          </cell>
        </row>
        <row r="478">
          <cell r="A478" t="str">
            <v>S117</v>
          </cell>
        </row>
        <row r="479">
          <cell r="A479" t="str">
            <v>S116</v>
          </cell>
        </row>
        <row r="480">
          <cell r="A480" t="str">
            <v>S04</v>
          </cell>
        </row>
        <row r="481">
          <cell r="A481" t="str">
            <v>S115</v>
          </cell>
        </row>
        <row r="482">
          <cell r="A482" t="str">
            <v>S03</v>
          </cell>
        </row>
        <row r="483">
          <cell r="A483" t="str">
            <v>S05</v>
          </cell>
        </row>
        <row r="484">
          <cell r="A484" t="str">
            <v>S145</v>
          </cell>
        </row>
        <row r="485">
          <cell r="A485" t="str">
            <v>S06</v>
          </cell>
        </row>
        <row r="486">
          <cell r="A486" t="str">
            <v>S146</v>
          </cell>
        </row>
        <row r="487">
          <cell r="A487" t="str">
            <v>S10</v>
          </cell>
        </row>
        <row r="488">
          <cell r="A488" t="str">
            <v>S196</v>
          </cell>
        </row>
        <row r="489">
          <cell r="A489" t="str">
            <v>S113</v>
          </cell>
        </row>
        <row r="490">
          <cell r="A490" t="str">
            <v>S11</v>
          </cell>
        </row>
        <row r="491">
          <cell r="A491" t="str">
            <v>S188</v>
          </cell>
        </row>
        <row r="492">
          <cell r="A492" t="str">
            <v>S87</v>
          </cell>
        </row>
        <row r="493">
          <cell r="A493" t="str">
            <v>S88</v>
          </cell>
        </row>
        <row r="494">
          <cell r="A494" t="str">
            <v>S152</v>
          </cell>
        </row>
        <row r="495">
          <cell r="A495" t="str">
            <v>S151</v>
          </cell>
        </row>
        <row r="496">
          <cell r="A496" t="str">
            <v>S149</v>
          </cell>
        </row>
        <row r="497">
          <cell r="A497" t="str">
            <v>S239</v>
          </cell>
        </row>
        <row r="498">
          <cell r="A498" t="str">
            <v>S153</v>
          </cell>
        </row>
        <row r="499">
          <cell r="A499" t="str">
            <v>S234</v>
          </cell>
        </row>
        <row r="500">
          <cell r="A500" t="str">
            <v>S150</v>
          </cell>
        </row>
        <row r="501">
          <cell r="A501" t="str">
            <v>S217</v>
          </cell>
        </row>
        <row r="502">
          <cell r="A502" t="str">
            <v>S94</v>
          </cell>
        </row>
        <row r="503">
          <cell r="A503" t="str">
            <v>S37</v>
          </cell>
        </row>
        <row r="504">
          <cell r="A504" t="str">
            <v>S100</v>
          </cell>
        </row>
        <row r="505">
          <cell r="A505" t="str">
            <v>S101</v>
          </cell>
        </row>
        <row r="506">
          <cell r="A506" t="str">
            <v>S135</v>
          </cell>
        </row>
        <row r="507">
          <cell r="A507" t="str">
            <v>S233</v>
          </cell>
        </row>
        <row r="508">
          <cell r="A508" t="str">
            <v>S12</v>
          </cell>
        </row>
        <row r="509">
          <cell r="A509" t="str">
            <v>S13</v>
          </cell>
        </row>
        <row r="510">
          <cell r="A510" t="str">
            <v>S14</v>
          </cell>
        </row>
        <row r="511">
          <cell r="A511" t="str">
            <v>S123</v>
          </cell>
        </row>
        <row r="512">
          <cell r="A512" t="str">
            <v>S15</v>
          </cell>
        </row>
        <row r="513">
          <cell r="A513" t="str">
            <v>S138</v>
          </cell>
        </row>
        <row r="514">
          <cell r="A514" t="str">
            <v>S139</v>
          </cell>
        </row>
        <row r="515">
          <cell r="A515" t="str">
            <v>S140</v>
          </cell>
        </row>
        <row r="516">
          <cell r="A516" t="str">
            <v>S173</v>
          </cell>
        </row>
        <row r="517">
          <cell r="A517" t="str">
            <v>S16</v>
          </cell>
        </row>
        <row r="518">
          <cell r="A518" t="str">
            <v>S17</v>
          </cell>
        </row>
        <row r="519">
          <cell r="A519" t="str">
            <v>S18</v>
          </cell>
        </row>
        <row r="520">
          <cell r="A520" t="str">
            <v>S08</v>
          </cell>
        </row>
        <row r="521">
          <cell r="A521" t="str">
            <v>S19</v>
          </cell>
        </row>
        <row r="522">
          <cell r="A522" t="str">
            <v>S219</v>
          </cell>
        </row>
        <row r="523">
          <cell r="A523" t="str">
            <v>S111</v>
          </cell>
        </row>
        <row r="524">
          <cell r="A524" t="str">
            <v>S165</v>
          </cell>
        </row>
        <row r="525">
          <cell r="A525" t="str">
            <v>S213</v>
          </cell>
        </row>
        <row r="526">
          <cell r="A526" t="str">
            <v>S211</v>
          </cell>
        </row>
        <row r="527">
          <cell r="A527" t="str">
            <v>S212</v>
          </cell>
        </row>
        <row r="528">
          <cell r="A528" t="str">
            <v>S210</v>
          </cell>
        </row>
        <row r="529">
          <cell r="A529" t="str">
            <v>S207</v>
          </cell>
        </row>
        <row r="530">
          <cell r="A530" t="str">
            <v>S208</v>
          </cell>
        </row>
        <row r="531">
          <cell r="A531" t="str">
            <v>S209</v>
          </cell>
        </row>
        <row r="532">
          <cell r="A532" t="str">
            <v>S206</v>
          </cell>
        </row>
        <row r="533">
          <cell r="A533" t="str">
            <v>S203</v>
          </cell>
        </row>
        <row r="534">
          <cell r="A534" t="str">
            <v>S204</v>
          </cell>
        </row>
        <row r="535">
          <cell r="A535" t="str">
            <v>S205</v>
          </cell>
        </row>
        <row r="536">
          <cell r="A536" t="str">
            <v>S202</v>
          </cell>
        </row>
        <row r="537">
          <cell r="A537" t="str">
            <v>S200</v>
          </cell>
        </row>
        <row r="538">
          <cell r="A538" t="str">
            <v>S201</v>
          </cell>
        </row>
        <row r="539">
          <cell r="A539" t="str">
            <v>S156</v>
          </cell>
        </row>
        <row r="540">
          <cell r="A540" t="str">
            <v>S21</v>
          </cell>
        </row>
        <row r="541">
          <cell r="A541" t="str">
            <v>S155</v>
          </cell>
        </row>
        <row r="542">
          <cell r="A542" t="str">
            <v>S124</v>
          </cell>
        </row>
        <row r="543">
          <cell r="A543" t="str">
            <v>S186</v>
          </cell>
        </row>
        <row r="544">
          <cell r="A544" t="str">
            <v>S187</v>
          </cell>
        </row>
        <row r="545">
          <cell r="A545" t="str">
            <v>S106</v>
          </cell>
        </row>
        <row r="546">
          <cell r="A546" t="str">
            <v>S179</v>
          </cell>
        </row>
        <row r="547">
          <cell r="A547" t="str">
            <v>S180</v>
          </cell>
        </row>
        <row r="548">
          <cell r="A548" t="str">
            <v>S22</v>
          </cell>
        </row>
        <row r="549">
          <cell r="A549" t="str">
            <v>S195</v>
          </cell>
        </row>
        <row r="550">
          <cell r="A550" t="str">
            <v>S218</v>
          </cell>
        </row>
        <row r="551">
          <cell r="A551" t="str">
            <v>S23</v>
          </cell>
        </row>
        <row r="552">
          <cell r="A552" t="str">
            <v>S157</v>
          </cell>
        </row>
        <row r="553">
          <cell r="A553" t="str">
            <v>S112</v>
          </cell>
        </row>
        <row r="554">
          <cell r="A554" t="str">
            <v>S24</v>
          </cell>
        </row>
        <row r="555">
          <cell r="A555" t="str">
            <v>S25</v>
          </cell>
        </row>
        <row r="556">
          <cell r="A556" t="str">
            <v>S27</v>
          </cell>
        </row>
        <row r="557">
          <cell r="A557" t="str">
            <v>S118</v>
          </cell>
        </row>
        <row r="558">
          <cell r="A558" t="str">
            <v>S26</v>
          </cell>
        </row>
        <row r="559">
          <cell r="A559" t="str">
            <v>S28</v>
          </cell>
        </row>
        <row r="560">
          <cell r="A560" t="str">
            <v>S142</v>
          </cell>
        </row>
        <row r="561">
          <cell r="A561" t="str">
            <v>S143</v>
          </cell>
        </row>
        <row r="562">
          <cell r="A562" t="str">
            <v>S29</v>
          </cell>
        </row>
        <row r="563">
          <cell r="A563" t="str">
            <v>S144</v>
          </cell>
        </row>
        <row r="564">
          <cell r="A564" t="str">
            <v>S30</v>
          </cell>
        </row>
        <row r="565">
          <cell r="A565" t="str">
            <v>S109</v>
          </cell>
        </row>
        <row r="566">
          <cell r="A566" t="str">
            <v>S220</v>
          </cell>
        </row>
        <row r="567">
          <cell r="A567" t="str">
            <v>S31</v>
          </cell>
        </row>
        <row r="568">
          <cell r="A568" t="str">
            <v>S243</v>
          </cell>
        </row>
        <row r="569">
          <cell r="A569" t="str">
            <v>S32</v>
          </cell>
        </row>
        <row r="570">
          <cell r="A570" t="str">
            <v>S33</v>
          </cell>
        </row>
        <row r="571">
          <cell r="A571" t="str">
            <v>S102</v>
          </cell>
        </row>
        <row r="572">
          <cell r="A572" t="str">
            <v>S110</v>
          </cell>
        </row>
        <row r="573">
          <cell r="A573" t="str">
            <v>S232</v>
          </cell>
        </row>
        <row r="574">
          <cell r="A574" t="str">
            <v>S231</v>
          </cell>
        </row>
        <row r="575">
          <cell r="A575" t="str">
            <v>S34</v>
          </cell>
        </row>
        <row r="576">
          <cell r="A576" t="str">
            <v>S125</v>
          </cell>
        </row>
        <row r="577">
          <cell r="A577" t="str">
            <v>S126</v>
          </cell>
        </row>
        <row r="578">
          <cell r="A578" t="str">
            <v>S65</v>
          </cell>
        </row>
        <row r="579">
          <cell r="A579" t="str">
            <v>S35</v>
          </cell>
        </row>
        <row r="580">
          <cell r="A580" t="str">
            <v>S167</v>
          </cell>
        </row>
        <row r="581">
          <cell r="A581" t="str">
            <v>S36</v>
          </cell>
        </row>
        <row r="582">
          <cell r="A582" t="str">
            <v>S221</v>
          </cell>
        </row>
        <row r="583">
          <cell r="A583" t="str">
            <v>S222</v>
          </cell>
        </row>
        <row r="584">
          <cell r="A584" t="str">
            <v>S222A</v>
          </cell>
        </row>
        <row r="585">
          <cell r="A585" t="str">
            <v>S224</v>
          </cell>
        </row>
        <row r="586">
          <cell r="A586" t="str">
            <v>S105</v>
          </cell>
        </row>
        <row r="587">
          <cell r="A587" t="str">
            <v>S107</v>
          </cell>
        </row>
        <row r="588">
          <cell r="A588" t="str">
            <v>S60</v>
          </cell>
        </row>
        <row r="589">
          <cell r="A589" t="str">
            <v>S225</v>
          </cell>
        </row>
        <row r="590">
          <cell r="A590" t="str">
            <v>S226</v>
          </cell>
        </row>
        <row r="591">
          <cell r="A591" t="str">
            <v>S131</v>
          </cell>
        </row>
        <row r="592">
          <cell r="A592" t="str">
            <v>S134</v>
          </cell>
        </row>
        <row r="593">
          <cell r="A593" t="str">
            <v>S181</v>
          </cell>
        </row>
        <row r="594">
          <cell r="A594" t="str">
            <v>S182</v>
          </cell>
        </row>
        <row r="595">
          <cell r="A595" t="str">
            <v>S172</v>
          </cell>
        </row>
        <row r="596">
          <cell r="A596" t="str">
            <v>S38</v>
          </cell>
        </row>
        <row r="597">
          <cell r="A597" t="str">
            <v>S183</v>
          </cell>
        </row>
        <row r="598">
          <cell r="A598" t="str">
            <v>S39</v>
          </cell>
        </row>
        <row r="599">
          <cell r="A599" t="str">
            <v>S159</v>
          </cell>
        </row>
        <row r="600">
          <cell r="A600" t="str">
            <v>S07</v>
          </cell>
        </row>
        <row r="601">
          <cell r="A601" t="str">
            <v>S40</v>
          </cell>
        </row>
        <row r="602">
          <cell r="A602" t="str">
            <v>S158</v>
          </cell>
        </row>
        <row r="603">
          <cell r="A603" t="str">
            <v>S129</v>
          </cell>
        </row>
        <row r="604">
          <cell r="A604" t="str">
            <v>S166</v>
          </cell>
        </row>
        <row r="605">
          <cell r="A605" t="str">
            <v>S103</v>
          </cell>
        </row>
        <row r="606">
          <cell r="A606" t="str">
            <v>S104</v>
          </cell>
        </row>
        <row r="607">
          <cell r="A607" t="str">
            <v>S160</v>
          </cell>
        </row>
        <row r="608">
          <cell r="A608" t="str">
            <v>S160A</v>
          </cell>
        </row>
        <row r="609">
          <cell r="A609" t="str">
            <v>S46</v>
          </cell>
        </row>
        <row r="610">
          <cell r="A610" t="str">
            <v>S47</v>
          </cell>
        </row>
        <row r="611">
          <cell r="A611" t="str">
            <v>S48</v>
          </cell>
        </row>
        <row r="612">
          <cell r="A612" t="str">
            <v>S48A</v>
          </cell>
        </row>
        <row r="613">
          <cell r="A613" t="str">
            <v>S48B</v>
          </cell>
        </row>
        <row r="614">
          <cell r="A614" t="str">
            <v>S214</v>
          </cell>
        </row>
        <row r="615">
          <cell r="A615" t="str">
            <v>S114</v>
          </cell>
        </row>
        <row r="616">
          <cell r="A616" t="str">
            <v>S41</v>
          </cell>
        </row>
        <row r="617">
          <cell r="A617" t="str">
            <v>S120</v>
          </cell>
        </row>
        <row r="618">
          <cell r="A618" t="str">
            <v>S171</v>
          </cell>
        </row>
        <row r="619">
          <cell r="A619" t="str">
            <v>S09</v>
          </cell>
        </row>
        <row r="620">
          <cell r="A620" t="str">
            <v>S09A</v>
          </cell>
        </row>
        <row r="621">
          <cell r="A621" t="str">
            <v>S09B</v>
          </cell>
        </row>
        <row r="622">
          <cell r="A622" t="str">
            <v>S09C</v>
          </cell>
        </row>
        <row r="623">
          <cell r="A623" t="str">
            <v>S132</v>
          </cell>
        </row>
        <row r="624">
          <cell r="A624" t="str">
            <v>S242</v>
          </cell>
        </row>
        <row r="625">
          <cell r="A625" t="str">
            <v>S241</v>
          </cell>
        </row>
        <row r="626">
          <cell r="A626" t="str">
            <v>S42</v>
          </cell>
        </row>
        <row r="627">
          <cell r="A627" t="str">
            <v>S43</v>
          </cell>
        </row>
        <row r="628">
          <cell r="A628" t="str">
            <v>S44</v>
          </cell>
        </row>
        <row r="629">
          <cell r="A629" t="str">
            <v>S56</v>
          </cell>
        </row>
        <row r="630">
          <cell r="A630" t="str">
            <v>S71</v>
          </cell>
        </row>
        <row r="631">
          <cell r="A631" t="str">
            <v>S71A</v>
          </cell>
        </row>
        <row r="632">
          <cell r="A632" t="str">
            <v>S71B</v>
          </cell>
        </row>
        <row r="633">
          <cell r="A633" t="str">
            <v>S71C</v>
          </cell>
        </row>
        <row r="634">
          <cell r="A634" t="str">
            <v>S72</v>
          </cell>
        </row>
        <row r="635">
          <cell r="A635" t="str">
            <v>S45</v>
          </cell>
        </row>
        <row r="636">
          <cell r="A636" t="str">
            <v>S121</v>
          </cell>
        </row>
        <row r="637">
          <cell r="A637" t="str">
            <v>S228</v>
          </cell>
        </row>
        <row r="638">
          <cell r="A638" t="str">
            <v>S229</v>
          </cell>
        </row>
        <row r="639">
          <cell r="A639" t="str">
            <v>S230</v>
          </cell>
        </row>
        <row r="640">
          <cell r="A640" t="str">
            <v>S20</v>
          </cell>
        </row>
        <row r="641">
          <cell r="A641" t="str">
            <v>S227</v>
          </cell>
        </row>
        <row r="642">
          <cell r="A642" t="str">
            <v>S50</v>
          </cell>
        </row>
        <row r="643">
          <cell r="A643" t="str">
            <v>S162</v>
          </cell>
        </row>
        <row r="644">
          <cell r="A644" t="str">
            <v>S51</v>
          </cell>
        </row>
        <row r="645">
          <cell r="A645" t="str">
            <v>S49</v>
          </cell>
        </row>
        <row r="646">
          <cell r="A646" t="str">
            <v>S52</v>
          </cell>
        </row>
        <row r="647">
          <cell r="A647" t="str">
            <v>S53</v>
          </cell>
        </row>
        <row r="648">
          <cell r="A648" t="str">
            <v>S54</v>
          </cell>
        </row>
        <row r="649">
          <cell r="A649" t="str">
            <v>S154</v>
          </cell>
        </row>
        <row r="650">
          <cell r="A650" t="str">
            <v>S55</v>
          </cell>
        </row>
        <row r="651">
          <cell r="A651" t="str">
            <v>S59</v>
          </cell>
        </row>
        <row r="652">
          <cell r="A652" t="str">
            <v>S58</v>
          </cell>
        </row>
        <row r="653">
          <cell r="A653" t="str">
            <v>S96</v>
          </cell>
        </row>
        <row r="654">
          <cell r="A654" t="str">
            <v>S97</v>
          </cell>
        </row>
        <row r="655">
          <cell r="A655" t="str">
            <v>S57</v>
          </cell>
        </row>
        <row r="656">
          <cell r="A656" t="str">
            <v>S62</v>
          </cell>
        </row>
        <row r="657">
          <cell r="A657" t="str">
            <v>S63</v>
          </cell>
        </row>
        <row r="658">
          <cell r="A658" t="str">
            <v>S61</v>
          </cell>
        </row>
        <row r="659">
          <cell r="A659" t="str">
            <v>S164</v>
          </cell>
        </row>
        <row r="660">
          <cell r="A660" t="str">
            <v>S168</v>
          </cell>
        </row>
        <row r="661">
          <cell r="A661" t="str">
            <v>S199</v>
          </cell>
        </row>
        <row r="662">
          <cell r="A662" t="str">
            <v>S197</v>
          </cell>
        </row>
        <row r="663">
          <cell r="A663" t="str">
            <v>S198</v>
          </cell>
        </row>
        <row r="664">
          <cell r="A664" t="str">
            <v>S75</v>
          </cell>
        </row>
        <row r="665">
          <cell r="A665" t="str">
            <v>S141</v>
          </cell>
        </row>
        <row r="666">
          <cell r="A666" t="str">
            <v>S161</v>
          </cell>
        </row>
        <row r="667">
          <cell r="A667" t="str">
            <v>S66</v>
          </cell>
        </row>
        <row r="668">
          <cell r="A668" t="str">
            <v>S67</v>
          </cell>
        </row>
        <row r="669">
          <cell r="A669" t="str">
            <v>S68</v>
          </cell>
        </row>
        <row r="670">
          <cell r="A670" t="str">
            <v>S69</v>
          </cell>
        </row>
        <row r="671">
          <cell r="A671" t="str">
            <v>S215</v>
          </cell>
        </row>
        <row r="672">
          <cell r="A672" t="str">
            <v>S240</v>
          </cell>
        </row>
        <row r="673">
          <cell r="A673" t="str">
            <v>S127</v>
          </cell>
        </row>
        <row r="674">
          <cell r="A674" t="str">
            <v>S128</v>
          </cell>
        </row>
        <row r="675">
          <cell r="A675" t="str">
            <v>S64</v>
          </cell>
        </row>
        <row r="676">
          <cell r="A676" t="str">
            <v>S64A</v>
          </cell>
        </row>
        <row r="677">
          <cell r="A677" t="str">
            <v>S64B</v>
          </cell>
        </row>
        <row r="678">
          <cell r="A678" t="str">
            <v>S64C</v>
          </cell>
        </row>
        <row r="679">
          <cell r="A679" t="str">
            <v>S64D</v>
          </cell>
        </row>
        <row r="680">
          <cell r="A680" t="str">
            <v>S64E</v>
          </cell>
        </row>
        <row r="681">
          <cell r="A681" t="str">
            <v>S64F</v>
          </cell>
        </row>
        <row r="682">
          <cell r="A682" t="str">
            <v>S64G</v>
          </cell>
        </row>
        <row r="683">
          <cell r="A683" t="str">
            <v>S70</v>
          </cell>
        </row>
        <row r="684">
          <cell r="A684" t="str">
            <v>S73</v>
          </cell>
        </row>
        <row r="685">
          <cell r="A685" t="str">
            <v>S74</v>
          </cell>
        </row>
        <row r="686">
          <cell r="A686" t="str">
            <v>S95</v>
          </cell>
        </row>
        <row r="687">
          <cell r="A687" t="str">
            <v>S95A</v>
          </cell>
        </row>
        <row r="688">
          <cell r="A688" t="str">
            <v>S184</v>
          </cell>
        </row>
        <row r="689">
          <cell r="A689" t="str">
            <v>S185</v>
          </cell>
        </row>
        <row r="690">
          <cell r="A690" t="str">
            <v>S238</v>
          </cell>
        </row>
        <row r="691">
          <cell r="A691" t="str">
            <v>S77</v>
          </cell>
        </row>
        <row r="692">
          <cell r="A692" t="str">
            <v>S119</v>
          </cell>
        </row>
        <row r="693">
          <cell r="A693" t="str">
            <v>S76</v>
          </cell>
        </row>
        <row r="694">
          <cell r="A694" t="str">
            <v>S80</v>
          </cell>
        </row>
        <row r="695">
          <cell r="A695" t="str">
            <v>S78</v>
          </cell>
        </row>
        <row r="696">
          <cell r="A696" t="str">
            <v>S147</v>
          </cell>
        </row>
        <row r="697">
          <cell r="A697" t="str">
            <v>S79</v>
          </cell>
        </row>
        <row r="698">
          <cell r="A698" t="str">
            <v>S148</v>
          </cell>
        </row>
        <row r="699">
          <cell r="A699" t="str">
            <v>S194</v>
          </cell>
        </row>
        <row r="700">
          <cell r="A700" t="str">
            <v>S216</v>
          </cell>
        </row>
        <row r="701">
          <cell r="A701" t="str">
            <v>S236</v>
          </cell>
        </row>
        <row r="702">
          <cell r="A702" t="str">
            <v>S81</v>
          </cell>
        </row>
        <row r="703">
          <cell r="A703" t="str">
            <v>S82</v>
          </cell>
        </row>
        <row r="704">
          <cell r="A704" t="str">
            <v>S190</v>
          </cell>
        </row>
        <row r="705">
          <cell r="A705" t="str">
            <v>S191</v>
          </cell>
        </row>
        <row r="706">
          <cell r="A706" t="str">
            <v>S237</v>
          </cell>
        </row>
        <row r="707">
          <cell r="A707" t="str">
            <v>S192</v>
          </cell>
        </row>
        <row r="708">
          <cell r="A708" t="str">
            <v>S189</v>
          </cell>
        </row>
        <row r="709">
          <cell r="A709" t="str">
            <v>S223</v>
          </cell>
        </row>
        <row r="710">
          <cell r="A710" t="str">
            <v>S83</v>
          </cell>
        </row>
        <row r="711">
          <cell r="A711" t="str">
            <v>S176</v>
          </cell>
        </row>
        <row r="712">
          <cell r="A712" t="str">
            <v>S175</v>
          </cell>
        </row>
        <row r="713">
          <cell r="A713" t="str">
            <v>S174</v>
          </cell>
        </row>
        <row r="714">
          <cell r="A714" t="str">
            <v>S193</v>
          </cell>
        </row>
        <row r="715">
          <cell r="A715" t="str">
            <v>S84</v>
          </cell>
        </row>
        <row r="716">
          <cell r="A716" t="str">
            <v>S85</v>
          </cell>
        </row>
        <row r="717">
          <cell r="A717" t="str">
            <v>S86</v>
          </cell>
        </row>
        <row r="718">
          <cell r="A718" t="str">
            <v>S137</v>
          </cell>
        </row>
        <row r="719">
          <cell r="A719" t="str">
            <v>S244</v>
          </cell>
        </row>
        <row r="720">
          <cell r="A720" t="str">
            <v>S245</v>
          </cell>
        </row>
        <row r="721">
          <cell r="A721" t="str">
            <v>S246</v>
          </cell>
        </row>
        <row r="722">
          <cell r="A722" t="str">
            <v>S247</v>
          </cell>
        </row>
        <row r="723">
          <cell r="A723" t="str">
            <v>S248</v>
          </cell>
        </row>
        <row r="724">
          <cell r="A724" t="str">
            <v>T</v>
          </cell>
        </row>
        <row r="725">
          <cell r="A725" t="str">
            <v>T13</v>
          </cell>
        </row>
        <row r="726">
          <cell r="A726" t="str">
            <v>T14</v>
          </cell>
        </row>
        <row r="727">
          <cell r="A727" t="str">
            <v>T15</v>
          </cell>
        </row>
        <row r="728">
          <cell r="A728" t="str">
            <v>T02</v>
          </cell>
        </row>
        <row r="729">
          <cell r="A729" t="str">
            <v>T03</v>
          </cell>
        </row>
        <row r="730">
          <cell r="A730" t="str">
            <v>T12</v>
          </cell>
        </row>
        <row r="731">
          <cell r="A731" t="str">
            <v>T01</v>
          </cell>
        </row>
        <row r="732">
          <cell r="A732" t="str">
            <v>T05</v>
          </cell>
        </row>
        <row r="733">
          <cell r="A733" t="str">
            <v>T09</v>
          </cell>
        </row>
        <row r="734">
          <cell r="A734" t="str">
            <v>T10</v>
          </cell>
        </row>
        <row r="735">
          <cell r="A735" t="str">
            <v>T11</v>
          </cell>
        </row>
        <row r="736">
          <cell r="A736" t="str">
            <v>T06</v>
          </cell>
        </row>
        <row r="737">
          <cell r="A737" t="str">
            <v>T08</v>
          </cell>
        </row>
        <row r="738">
          <cell r="A738" t="str">
            <v>T16</v>
          </cell>
        </row>
        <row r="739">
          <cell r="A739" t="str">
            <v>T07</v>
          </cell>
        </row>
        <row r="740">
          <cell r="A740" t="str">
            <v>T04</v>
          </cell>
        </row>
        <row r="741">
          <cell r="A741" t="str">
            <v>T17</v>
          </cell>
        </row>
        <row r="742">
          <cell r="A742" t="str">
            <v>T18</v>
          </cell>
        </row>
        <row r="743">
          <cell r="A743" t="str">
            <v>T19</v>
          </cell>
        </row>
        <row r="744">
          <cell r="A744" t="str">
            <v>T20</v>
          </cell>
        </row>
        <row r="745">
          <cell r="A745" t="str">
            <v>T21</v>
          </cell>
        </row>
        <row r="746">
          <cell r="A746" t="str">
            <v>W</v>
          </cell>
        </row>
        <row r="747">
          <cell r="A747" t="str">
            <v>W13</v>
          </cell>
        </row>
        <row r="748">
          <cell r="A748" t="str">
            <v>W21</v>
          </cell>
        </row>
        <row r="749">
          <cell r="A749" t="str">
            <v>W22</v>
          </cell>
        </row>
        <row r="750">
          <cell r="A750" t="str">
            <v>W01</v>
          </cell>
        </row>
        <row r="751">
          <cell r="A751" t="str">
            <v>W02</v>
          </cell>
        </row>
        <row r="752">
          <cell r="A752" t="str">
            <v>W04</v>
          </cell>
        </row>
        <row r="753">
          <cell r="A753" t="str">
            <v>W34</v>
          </cell>
        </row>
        <row r="754">
          <cell r="A754" t="str">
            <v>W33</v>
          </cell>
        </row>
        <row r="755">
          <cell r="A755" t="str">
            <v>W32</v>
          </cell>
        </row>
        <row r="756">
          <cell r="A756" t="str">
            <v>W31</v>
          </cell>
        </row>
        <row r="757">
          <cell r="A757" t="str">
            <v>W36</v>
          </cell>
        </row>
        <row r="758">
          <cell r="A758" t="str">
            <v>W35</v>
          </cell>
        </row>
        <row r="759">
          <cell r="A759" t="str">
            <v>W20</v>
          </cell>
        </row>
        <row r="760">
          <cell r="A760" t="str">
            <v>W05</v>
          </cell>
        </row>
        <row r="761">
          <cell r="A761" t="str">
            <v>W25</v>
          </cell>
        </row>
        <row r="762">
          <cell r="A762" t="str">
            <v>W23</v>
          </cell>
        </row>
        <row r="763">
          <cell r="A763" t="str">
            <v>W26</v>
          </cell>
        </row>
        <row r="764">
          <cell r="A764" t="str">
            <v>W24</v>
          </cell>
        </row>
        <row r="765">
          <cell r="A765" t="str">
            <v>W29</v>
          </cell>
        </row>
        <row r="766">
          <cell r="A766" t="str">
            <v>W27</v>
          </cell>
        </row>
        <row r="767">
          <cell r="A767" t="str">
            <v>W30</v>
          </cell>
        </row>
        <row r="768">
          <cell r="A768" t="str">
            <v>W28</v>
          </cell>
        </row>
        <row r="769">
          <cell r="A769" t="str">
            <v>W12</v>
          </cell>
        </row>
        <row r="770">
          <cell r="A770" t="str">
            <v>W06</v>
          </cell>
        </row>
        <row r="771">
          <cell r="A771" t="str">
            <v>W09</v>
          </cell>
        </row>
        <row r="772">
          <cell r="A772" t="str">
            <v>W17</v>
          </cell>
        </row>
        <row r="773">
          <cell r="A773" t="str">
            <v>W16</v>
          </cell>
        </row>
        <row r="774">
          <cell r="A774" t="str">
            <v>W18</v>
          </cell>
        </row>
        <row r="775">
          <cell r="A775" t="str">
            <v>W19</v>
          </cell>
        </row>
        <row r="776">
          <cell r="A776" t="str">
            <v>W37</v>
          </cell>
        </row>
        <row r="777">
          <cell r="A777" t="str">
            <v>W38</v>
          </cell>
        </row>
        <row r="778">
          <cell r="A778" t="str">
            <v>W39</v>
          </cell>
        </row>
        <row r="779">
          <cell r="A779" t="str">
            <v>W40</v>
          </cell>
        </row>
        <row r="780">
          <cell r="A780" t="str">
            <v>W41</v>
          </cell>
        </row>
        <row r="781">
          <cell r="A781" t="str">
            <v>X</v>
          </cell>
        </row>
        <row r="782">
          <cell r="A782" t="str">
            <v>X17</v>
          </cell>
        </row>
        <row r="783">
          <cell r="A783" t="str">
            <v>X01</v>
          </cell>
        </row>
        <row r="784">
          <cell r="A784" t="str">
            <v>X04</v>
          </cell>
        </row>
        <row r="785">
          <cell r="A785" t="str">
            <v>X03</v>
          </cell>
        </row>
        <row r="786">
          <cell r="A786" t="str">
            <v>X02</v>
          </cell>
        </row>
        <row r="787">
          <cell r="A787" t="str">
            <v>X05</v>
          </cell>
        </row>
        <row r="788">
          <cell r="A788" t="str">
            <v>X06</v>
          </cell>
        </row>
        <row r="789">
          <cell r="A789" t="str">
            <v>X15</v>
          </cell>
        </row>
        <row r="790">
          <cell r="A790" t="str">
            <v>X12</v>
          </cell>
        </row>
        <row r="791">
          <cell r="A791" t="str">
            <v>X11</v>
          </cell>
        </row>
        <row r="792">
          <cell r="A792" t="str">
            <v>X22</v>
          </cell>
        </row>
        <row r="793">
          <cell r="A793" t="str">
            <v>X07</v>
          </cell>
        </row>
        <row r="794">
          <cell r="A794" t="str">
            <v>X23</v>
          </cell>
        </row>
        <row r="795">
          <cell r="A795" t="str">
            <v>X24</v>
          </cell>
        </row>
        <row r="796">
          <cell r="A796" t="str">
            <v>X25</v>
          </cell>
        </row>
        <row r="797">
          <cell r="A797" t="str">
            <v>X14</v>
          </cell>
        </row>
        <row r="798">
          <cell r="A798" t="str">
            <v>X08</v>
          </cell>
        </row>
        <row r="799">
          <cell r="A799" t="str">
            <v>X09</v>
          </cell>
        </row>
        <row r="800">
          <cell r="A800" t="str">
            <v>X16</v>
          </cell>
        </row>
        <row r="801">
          <cell r="A801" t="str">
            <v>X21</v>
          </cell>
        </row>
        <row r="802">
          <cell r="A802" t="str">
            <v>X20</v>
          </cell>
        </row>
        <row r="803">
          <cell r="A803" t="str">
            <v>X10</v>
          </cell>
        </row>
        <row r="804">
          <cell r="A804" t="str">
            <v>X18</v>
          </cell>
        </row>
        <row r="805">
          <cell r="A805" t="str">
            <v>X19</v>
          </cell>
        </row>
        <row r="806">
          <cell r="A806" t="str">
            <v>X13</v>
          </cell>
        </row>
        <row r="807">
          <cell r="A807" t="str">
            <v>X27</v>
          </cell>
        </row>
        <row r="808">
          <cell r="A808" t="str">
            <v>X28</v>
          </cell>
        </row>
        <row r="809">
          <cell r="A809" t="str">
            <v>X29</v>
          </cell>
        </row>
        <row r="810">
          <cell r="A810" t="str">
            <v>X30</v>
          </cell>
        </row>
        <row r="813">
          <cell r="A813" t="str">
            <v>Y</v>
          </cell>
        </row>
        <row r="814">
          <cell r="A814" t="str">
            <v>Y19</v>
          </cell>
        </row>
        <row r="815">
          <cell r="A815" t="str">
            <v>Y18</v>
          </cell>
        </row>
        <row r="816">
          <cell r="A816" t="str">
            <v>Y01</v>
          </cell>
        </row>
        <row r="817">
          <cell r="A817" t="str">
            <v>Y02</v>
          </cell>
        </row>
        <row r="818">
          <cell r="A818" t="str">
            <v>Y04</v>
          </cell>
        </row>
        <row r="819">
          <cell r="A819" t="str">
            <v>Y05</v>
          </cell>
        </row>
        <row r="820">
          <cell r="A820" t="str">
            <v>Y37</v>
          </cell>
        </row>
        <row r="821">
          <cell r="A821" t="str">
            <v>Y37A</v>
          </cell>
        </row>
        <row r="822">
          <cell r="A822" t="str">
            <v>Y37B</v>
          </cell>
        </row>
        <row r="823">
          <cell r="A823" t="str">
            <v>Y37C</v>
          </cell>
        </row>
        <row r="824">
          <cell r="A824" t="str">
            <v>Y15</v>
          </cell>
        </row>
        <row r="825">
          <cell r="A825" t="str">
            <v>Y06</v>
          </cell>
        </row>
        <row r="826">
          <cell r="A826" t="str">
            <v>Y07</v>
          </cell>
        </row>
        <row r="827">
          <cell r="A827" t="str">
            <v>Y10</v>
          </cell>
        </row>
        <row r="828">
          <cell r="A828" t="str">
            <v>Y08</v>
          </cell>
        </row>
        <row r="829">
          <cell r="A829" t="str">
            <v>Y14</v>
          </cell>
        </row>
        <row r="830">
          <cell r="A830" t="str">
            <v>Y35</v>
          </cell>
        </row>
        <row r="831">
          <cell r="A831" t="str">
            <v>Y36</v>
          </cell>
        </row>
        <row r="832">
          <cell r="A832" t="str">
            <v>Y03</v>
          </cell>
        </row>
        <row r="833">
          <cell r="A833" t="str">
            <v>Y03A</v>
          </cell>
        </row>
        <row r="834">
          <cell r="A834" t="str">
            <v>Y17</v>
          </cell>
        </row>
        <row r="835">
          <cell r="A835" t="str">
            <v>Y17B</v>
          </cell>
        </row>
        <row r="836">
          <cell r="A836" t="str">
            <v>Y17C</v>
          </cell>
        </row>
        <row r="837">
          <cell r="A837" t="str">
            <v>Y16</v>
          </cell>
        </row>
        <row r="838">
          <cell r="A838" t="str">
            <v>Y11</v>
          </cell>
        </row>
        <row r="839">
          <cell r="A839" t="str">
            <v>Y39</v>
          </cell>
        </row>
        <row r="840">
          <cell r="A840" t="str">
            <v>Y38</v>
          </cell>
        </row>
        <row r="841">
          <cell r="A841" t="str">
            <v>Y41</v>
          </cell>
        </row>
        <row r="842">
          <cell r="A842" t="str">
            <v>Y09</v>
          </cell>
        </row>
        <row r="843">
          <cell r="A843" t="str">
            <v>Y40</v>
          </cell>
        </row>
        <row r="844">
          <cell r="A844" t="str">
            <v>Y30</v>
          </cell>
        </row>
        <row r="845">
          <cell r="A845" t="str">
            <v>Y28</v>
          </cell>
        </row>
        <row r="846">
          <cell r="A846" t="str">
            <v>Y26</v>
          </cell>
        </row>
        <row r="847">
          <cell r="A847" t="str">
            <v>Y29</v>
          </cell>
        </row>
        <row r="848">
          <cell r="A848" t="str">
            <v>Y27</v>
          </cell>
        </row>
        <row r="850">
          <cell r="A850" t="str">
            <v>Y21</v>
          </cell>
        </row>
        <row r="851">
          <cell r="A851" t="str">
            <v>Y12</v>
          </cell>
        </row>
        <row r="852">
          <cell r="A852" t="str">
            <v>Y25</v>
          </cell>
        </row>
        <row r="853">
          <cell r="A853" t="str">
            <v>Y23</v>
          </cell>
        </row>
        <row r="854">
          <cell r="A854" t="str">
            <v>Y20</v>
          </cell>
        </row>
        <row r="855">
          <cell r="A855" t="str">
            <v>Y13</v>
          </cell>
        </row>
        <row r="856">
          <cell r="A856" t="str">
            <v>Y24</v>
          </cell>
        </row>
        <row r="857">
          <cell r="A857" t="str">
            <v>Y22</v>
          </cell>
        </row>
        <row r="858">
          <cell r="A858" t="str">
            <v>Y34</v>
          </cell>
        </row>
        <row r="859">
          <cell r="A859" t="str">
            <v>Y33</v>
          </cell>
        </row>
        <row r="860">
          <cell r="A860" t="str">
            <v>Y31</v>
          </cell>
        </row>
        <row r="861">
          <cell r="A861" t="str">
            <v>Y32</v>
          </cell>
        </row>
        <row r="862">
          <cell r="A862" t="str">
            <v>Y42</v>
          </cell>
        </row>
        <row r="863">
          <cell r="A863" t="str">
            <v>Y43</v>
          </cell>
        </row>
        <row r="864">
          <cell r="A864" t="str">
            <v>Y44</v>
          </cell>
        </row>
        <row r="865">
          <cell r="A865" t="str">
            <v>Y45</v>
          </cell>
        </row>
        <row r="866">
          <cell r="A866" t="str">
            <v>Y46</v>
          </cell>
        </row>
        <row r="867">
          <cell r="A867" t="str">
            <v>Z</v>
          </cell>
        </row>
        <row r="868">
          <cell r="A868" t="str">
            <v>Z02</v>
          </cell>
        </row>
        <row r="869">
          <cell r="A869" t="str">
            <v>Z03</v>
          </cell>
        </row>
        <row r="870">
          <cell r="A870" t="str">
            <v>Z06</v>
          </cell>
        </row>
        <row r="871">
          <cell r="A871" t="str">
            <v>Z05</v>
          </cell>
        </row>
        <row r="872">
          <cell r="A872" t="str">
            <v>Z04</v>
          </cell>
        </row>
        <row r="873">
          <cell r="A873" t="str">
            <v>Z01</v>
          </cell>
        </row>
        <row r="874">
          <cell r="A874" t="str">
            <v>Z07</v>
          </cell>
        </row>
        <row r="875">
          <cell r="A875" t="str">
            <v>Z08</v>
          </cell>
        </row>
        <row r="876">
          <cell r="A876" t="str">
            <v>Z09</v>
          </cell>
        </row>
        <row r="877">
          <cell r="A877" t="str">
            <v>Z10</v>
          </cell>
        </row>
        <row r="878">
          <cell r="A878" t="str">
            <v>Z11</v>
          </cell>
        </row>
        <row r="879">
          <cell r="A879" t="str">
            <v>AA</v>
          </cell>
        </row>
        <row r="880">
          <cell r="A880" t="str">
            <v>AA01</v>
          </cell>
        </row>
        <row r="881">
          <cell r="A881" t="str">
            <v>AA27</v>
          </cell>
        </row>
        <row r="882">
          <cell r="A882" t="str">
            <v>AA03</v>
          </cell>
        </row>
        <row r="883">
          <cell r="A883" t="str">
            <v>AA12</v>
          </cell>
        </row>
        <row r="884">
          <cell r="A884" t="str">
            <v>AA04</v>
          </cell>
        </row>
        <row r="885">
          <cell r="A885" t="str">
            <v>AA31</v>
          </cell>
        </row>
        <row r="886">
          <cell r="A886" t="str">
            <v>AA13</v>
          </cell>
        </row>
        <row r="887">
          <cell r="A887" t="str">
            <v>AA14</v>
          </cell>
        </row>
        <row r="888">
          <cell r="A888" t="str">
            <v>AA22</v>
          </cell>
        </row>
        <row r="889">
          <cell r="A889" t="str">
            <v>AA23</v>
          </cell>
        </row>
        <row r="890">
          <cell r="A890" t="str">
            <v>AA32</v>
          </cell>
        </row>
        <row r="891">
          <cell r="A891" t="str">
            <v>AA33</v>
          </cell>
        </row>
        <row r="892">
          <cell r="A892" t="str">
            <v>AA11</v>
          </cell>
        </row>
        <row r="893">
          <cell r="A893" t="str">
            <v>AA08</v>
          </cell>
        </row>
        <row r="894">
          <cell r="A894" t="str">
            <v>AA20</v>
          </cell>
        </row>
        <row r="895">
          <cell r="A895" t="str">
            <v>AA15</v>
          </cell>
        </row>
        <row r="896">
          <cell r="A896" t="str">
            <v>AA24</v>
          </cell>
        </row>
        <row r="897">
          <cell r="A897" t="str">
            <v>AA29</v>
          </cell>
        </row>
        <row r="898">
          <cell r="A898" t="str">
            <v>AA30</v>
          </cell>
        </row>
        <row r="899">
          <cell r="A899" t="str">
            <v>AA17</v>
          </cell>
        </row>
        <row r="900">
          <cell r="A900" t="str">
            <v>AA21</v>
          </cell>
        </row>
        <row r="901">
          <cell r="A901" t="str">
            <v>AA18</v>
          </cell>
        </row>
        <row r="902">
          <cell r="A902" t="str">
            <v>AA19</v>
          </cell>
        </row>
        <row r="903">
          <cell r="A903" t="str">
            <v>AA02</v>
          </cell>
        </row>
        <row r="904">
          <cell r="A904" t="str">
            <v>AA10</v>
          </cell>
        </row>
        <row r="905">
          <cell r="A905" t="str">
            <v>AA16</v>
          </cell>
        </row>
        <row r="906">
          <cell r="A906" t="str">
            <v>AA06</v>
          </cell>
        </row>
        <row r="907">
          <cell r="A907" t="str">
            <v>AA25</v>
          </cell>
        </row>
        <row r="908">
          <cell r="A908" t="str">
            <v>AA07</v>
          </cell>
        </row>
        <row r="909">
          <cell r="A909" t="str">
            <v>AA09</v>
          </cell>
        </row>
        <row r="910">
          <cell r="A910" t="str">
            <v>AA28</v>
          </cell>
        </row>
        <row r="911">
          <cell r="A911" t="str">
            <v>AA05</v>
          </cell>
        </row>
        <row r="912">
          <cell r="A912" t="str">
            <v>AA26</v>
          </cell>
        </row>
        <row r="913">
          <cell r="A913" t="str">
            <v>RR27</v>
          </cell>
        </row>
        <row r="914">
          <cell r="A914" t="str">
            <v>AA34</v>
          </cell>
        </row>
        <row r="915">
          <cell r="A915" t="str">
            <v>AA35</v>
          </cell>
        </row>
        <row r="916">
          <cell r="A916" t="str">
            <v>AA36</v>
          </cell>
        </row>
        <row r="917">
          <cell r="A917" t="str">
            <v>AA37</v>
          </cell>
        </row>
        <row r="918">
          <cell r="A918" t="str">
            <v>BB</v>
          </cell>
        </row>
        <row r="919">
          <cell r="A919" t="str">
            <v>BB01</v>
          </cell>
        </row>
        <row r="920">
          <cell r="A920" t="str">
            <v>BB03</v>
          </cell>
        </row>
        <row r="921">
          <cell r="A921" t="str">
            <v>BB04</v>
          </cell>
        </row>
        <row r="922">
          <cell r="A922" t="str">
            <v>BB05</v>
          </cell>
        </row>
        <row r="923">
          <cell r="A923" t="str">
            <v>BB669</v>
          </cell>
        </row>
        <row r="924">
          <cell r="A924" t="str">
            <v>BB08</v>
          </cell>
        </row>
        <row r="925">
          <cell r="A925" t="str">
            <v>BB667</v>
          </cell>
        </row>
        <row r="926">
          <cell r="A926" t="str">
            <v>BB11</v>
          </cell>
        </row>
        <row r="927">
          <cell r="A927" t="str">
            <v>BB770</v>
          </cell>
        </row>
        <row r="928">
          <cell r="A928" t="str">
            <v>BB17</v>
          </cell>
        </row>
        <row r="929">
          <cell r="A929" t="str">
            <v>BB675</v>
          </cell>
        </row>
        <row r="930">
          <cell r="A930" t="str">
            <v>BB671</v>
          </cell>
        </row>
        <row r="931">
          <cell r="A931" t="str">
            <v>BB677</v>
          </cell>
        </row>
        <row r="932">
          <cell r="A932" t="str">
            <v>BB679</v>
          </cell>
        </row>
        <row r="933">
          <cell r="A933" t="str">
            <v>BB681</v>
          </cell>
        </row>
        <row r="934">
          <cell r="A934" t="str">
            <v>BB673</v>
          </cell>
        </row>
        <row r="935">
          <cell r="A935" t="str">
            <v>BB687</v>
          </cell>
        </row>
        <row r="936">
          <cell r="A936" t="str">
            <v>BB683</v>
          </cell>
        </row>
        <row r="937">
          <cell r="A937" t="str">
            <v>BB689</v>
          </cell>
        </row>
        <row r="938">
          <cell r="A938" t="str">
            <v>BB691</v>
          </cell>
        </row>
        <row r="939">
          <cell r="A939" t="str">
            <v>BB693</v>
          </cell>
        </row>
        <row r="940">
          <cell r="A940" t="str">
            <v>BB685</v>
          </cell>
        </row>
        <row r="941">
          <cell r="A941" t="str">
            <v>BB695</v>
          </cell>
        </row>
        <row r="942">
          <cell r="A942" t="str">
            <v>BB674</v>
          </cell>
        </row>
        <row r="943">
          <cell r="A943" t="str">
            <v>BB670</v>
          </cell>
        </row>
        <row r="944">
          <cell r="A944" t="str">
            <v>BB676</v>
          </cell>
        </row>
        <row r="945">
          <cell r="A945" t="str">
            <v>BB678</v>
          </cell>
        </row>
        <row r="946">
          <cell r="A946" t="str">
            <v>BB680</v>
          </cell>
        </row>
        <row r="947">
          <cell r="A947" t="str">
            <v>BB672</v>
          </cell>
        </row>
        <row r="948">
          <cell r="A948" t="str">
            <v>BB686</v>
          </cell>
        </row>
        <row r="949">
          <cell r="A949" t="str">
            <v>BB682</v>
          </cell>
        </row>
        <row r="950">
          <cell r="A950" t="str">
            <v>BB688</v>
          </cell>
        </row>
        <row r="951">
          <cell r="A951" t="str">
            <v>BB690</v>
          </cell>
        </row>
        <row r="952">
          <cell r="A952" t="str">
            <v>BB692</v>
          </cell>
        </row>
        <row r="953">
          <cell r="A953" t="str">
            <v>BB684</v>
          </cell>
        </row>
        <row r="954">
          <cell r="A954" t="str">
            <v>BB694</v>
          </cell>
        </row>
        <row r="955">
          <cell r="A955" t="str">
            <v>BB29</v>
          </cell>
        </row>
        <row r="956">
          <cell r="A956" t="str">
            <v>BB31</v>
          </cell>
        </row>
        <row r="957">
          <cell r="A957" t="str">
            <v>BB32</v>
          </cell>
        </row>
        <row r="958">
          <cell r="A958" t="str">
            <v>BB43</v>
          </cell>
        </row>
        <row r="959">
          <cell r="A959" t="str">
            <v>BB47</v>
          </cell>
        </row>
        <row r="960">
          <cell r="A960" t="str">
            <v>BB48</v>
          </cell>
        </row>
        <row r="961">
          <cell r="A961" t="str">
            <v>BB664</v>
          </cell>
        </row>
        <row r="962">
          <cell r="A962" t="str">
            <v>BB51</v>
          </cell>
        </row>
        <row r="963">
          <cell r="A963" t="str">
            <v>BB52</v>
          </cell>
        </row>
        <row r="964">
          <cell r="A964" t="str">
            <v>BB813</v>
          </cell>
        </row>
        <row r="965">
          <cell r="A965" t="str">
            <v>BB811</v>
          </cell>
        </row>
        <row r="966">
          <cell r="A966" t="str">
            <v>BB62</v>
          </cell>
        </row>
        <row r="967">
          <cell r="A967" t="str">
            <v>BB64</v>
          </cell>
        </row>
        <row r="968">
          <cell r="A968" t="str">
            <v>BB810</v>
          </cell>
        </row>
        <row r="969">
          <cell r="A969" t="str">
            <v>BB808</v>
          </cell>
        </row>
        <row r="970">
          <cell r="A970" t="str">
            <v>BB809</v>
          </cell>
        </row>
        <row r="971">
          <cell r="A971" t="str">
            <v>BB806</v>
          </cell>
        </row>
        <row r="972">
          <cell r="A972" t="str">
            <v>BB807</v>
          </cell>
        </row>
        <row r="973">
          <cell r="A973" t="str">
            <v>BB70</v>
          </cell>
        </row>
        <row r="974">
          <cell r="A974" t="str">
            <v>BB696</v>
          </cell>
        </row>
        <row r="975">
          <cell r="A975" t="str">
            <v>BB697</v>
          </cell>
        </row>
        <row r="976">
          <cell r="A976" t="str">
            <v>BB698</v>
          </cell>
        </row>
        <row r="977">
          <cell r="A977" t="str">
            <v>BB699</v>
          </cell>
        </row>
        <row r="978">
          <cell r="A978" t="str">
            <v>BB700</v>
          </cell>
        </row>
        <row r="979">
          <cell r="A979" t="str">
            <v>BB701</v>
          </cell>
        </row>
        <row r="980">
          <cell r="A980" t="str">
            <v>BB74</v>
          </cell>
        </row>
        <row r="981">
          <cell r="A981" t="str">
            <v>BB75</v>
          </cell>
        </row>
        <row r="982">
          <cell r="A982" t="str">
            <v>BB88</v>
          </cell>
        </row>
        <row r="983">
          <cell r="A983" t="str">
            <v>BB656</v>
          </cell>
        </row>
        <row r="984">
          <cell r="A984" t="str">
            <v>BB92</v>
          </cell>
        </row>
        <row r="985">
          <cell r="A985" t="str">
            <v>BB94</v>
          </cell>
        </row>
        <row r="986">
          <cell r="A986" t="str">
            <v>BB97</v>
          </cell>
        </row>
        <row r="987">
          <cell r="A987" t="str">
            <v>BB832</v>
          </cell>
        </row>
        <row r="988">
          <cell r="A988" t="str">
            <v>BB833</v>
          </cell>
        </row>
        <row r="989">
          <cell r="A989" t="str">
            <v>BB831</v>
          </cell>
        </row>
        <row r="990">
          <cell r="A990" t="str">
            <v>BB819</v>
          </cell>
        </row>
        <row r="991">
          <cell r="A991" t="str">
            <v>BB114</v>
          </cell>
        </row>
        <row r="992">
          <cell r="A992" t="str">
            <v>BB117</v>
          </cell>
        </row>
        <row r="993">
          <cell r="A993" t="str">
            <v>BB126</v>
          </cell>
        </row>
        <row r="994">
          <cell r="A994" t="str">
            <v>BB126A</v>
          </cell>
        </row>
        <row r="995">
          <cell r="A995" t="str">
            <v>BB128</v>
          </cell>
        </row>
        <row r="996">
          <cell r="A996" t="str">
            <v>BB157</v>
          </cell>
        </row>
        <row r="997">
          <cell r="A997" t="str">
            <v>BB158</v>
          </cell>
        </row>
        <row r="998">
          <cell r="A998" t="str">
            <v>BB159</v>
          </cell>
        </row>
        <row r="999">
          <cell r="A999" t="str">
            <v>BB160</v>
          </cell>
        </row>
        <row r="1000">
          <cell r="A1000" t="str">
            <v>BB161</v>
          </cell>
        </row>
        <row r="1001">
          <cell r="A1001" t="str">
            <v>BB162</v>
          </cell>
        </row>
        <row r="1002">
          <cell r="A1002" t="str">
            <v>BB163</v>
          </cell>
        </row>
        <row r="1003">
          <cell r="A1003" t="str">
            <v>BB164</v>
          </cell>
        </row>
        <row r="1004">
          <cell r="A1004" t="str">
            <v>BB169</v>
          </cell>
        </row>
        <row r="1005">
          <cell r="A1005" t="str">
            <v>BB170</v>
          </cell>
        </row>
        <row r="1006">
          <cell r="A1006" t="str">
            <v>BB178</v>
          </cell>
        </row>
        <row r="1007">
          <cell r="A1007" t="str">
            <v>BB179</v>
          </cell>
        </row>
        <row r="1008">
          <cell r="A1008" t="str">
            <v>BB182</v>
          </cell>
        </row>
        <row r="1009">
          <cell r="A1009" t="str">
            <v>BB183</v>
          </cell>
        </row>
        <row r="1010">
          <cell r="A1010" t="str">
            <v>BB186</v>
          </cell>
        </row>
        <row r="1011">
          <cell r="A1011" t="str">
            <v>BB187</v>
          </cell>
        </row>
        <row r="1012">
          <cell r="A1012" t="str">
            <v>BB188</v>
          </cell>
        </row>
        <row r="1013">
          <cell r="A1013" t="str">
            <v>BB190</v>
          </cell>
        </row>
        <row r="1014">
          <cell r="A1014" t="str">
            <v>BB191</v>
          </cell>
        </row>
        <row r="1015">
          <cell r="A1015" t="str">
            <v>BB198</v>
          </cell>
        </row>
        <row r="1016">
          <cell r="A1016" t="str">
            <v>BB651</v>
          </cell>
        </row>
        <row r="1017">
          <cell r="A1017" t="str">
            <v>BB211</v>
          </cell>
        </row>
        <row r="1018">
          <cell r="A1018" t="str">
            <v>BB220</v>
          </cell>
        </row>
        <row r="1019">
          <cell r="A1019" t="str">
            <v>BB226</v>
          </cell>
        </row>
        <row r="1020">
          <cell r="A1020" t="str">
            <v>BB227</v>
          </cell>
        </row>
        <row r="1021">
          <cell r="A1021" t="str">
            <v>BB228</v>
          </cell>
        </row>
        <row r="1022">
          <cell r="A1022" t="str">
            <v>BB229</v>
          </cell>
        </row>
        <row r="1023">
          <cell r="A1023" t="str">
            <v>BB659</v>
          </cell>
        </row>
        <row r="1024">
          <cell r="A1024" t="str">
            <v>BB233</v>
          </cell>
        </row>
        <row r="1025">
          <cell r="A1025" t="str">
            <v>BB234</v>
          </cell>
        </row>
        <row r="1026">
          <cell r="A1026" t="str">
            <v>BB794</v>
          </cell>
        </row>
        <row r="1027">
          <cell r="A1027" t="str">
            <v>BB796</v>
          </cell>
        </row>
        <row r="1028">
          <cell r="A1028" t="str">
            <v>BB776</v>
          </cell>
        </row>
        <row r="1029">
          <cell r="A1029" t="str">
            <v>BB784</v>
          </cell>
        </row>
        <row r="1030">
          <cell r="A1030" t="str">
            <v>BB780</v>
          </cell>
        </row>
        <row r="1031">
          <cell r="A1031" t="str">
            <v>BB788</v>
          </cell>
        </row>
        <row r="1032">
          <cell r="A1032" t="str">
            <v>BB792</v>
          </cell>
        </row>
        <row r="1033">
          <cell r="A1033" t="str">
            <v>BB774</v>
          </cell>
        </row>
        <row r="1034">
          <cell r="A1034" t="str">
            <v>BB782</v>
          </cell>
        </row>
        <row r="1035">
          <cell r="A1035" t="str">
            <v>BB778</v>
          </cell>
        </row>
        <row r="1036">
          <cell r="A1036" t="str">
            <v>BB786</v>
          </cell>
        </row>
        <row r="1037">
          <cell r="A1037" t="str">
            <v>BB790</v>
          </cell>
        </row>
        <row r="1038">
          <cell r="A1038" t="str">
            <v>BB339</v>
          </cell>
        </row>
        <row r="1039">
          <cell r="A1039" t="str">
            <v>BB244</v>
          </cell>
        </row>
        <row r="1040">
          <cell r="A1040" t="str">
            <v>BB245</v>
          </cell>
        </row>
        <row r="1041">
          <cell r="A1041" t="str">
            <v>BB663</v>
          </cell>
        </row>
        <row r="1042">
          <cell r="A1042" t="str">
            <v>BB662</v>
          </cell>
        </row>
        <row r="1043">
          <cell r="A1043" t="str">
            <v>BB256</v>
          </cell>
        </row>
        <row r="1044">
          <cell r="A1044" t="str">
            <v>BB261</v>
          </cell>
        </row>
        <row r="1045">
          <cell r="A1045" t="str">
            <v>BB263</v>
          </cell>
        </row>
        <row r="1046">
          <cell r="A1046" t="str">
            <v>BB719</v>
          </cell>
        </row>
        <row r="1047">
          <cell r="A1047" t="str">
            <v>BB720</v>
          </cell>
        </row>
        <row r="1048">
          <cell r="A1048" t="str">
            <v>BB721</v>
          </cell>
        </row>
        <row r="1049">
          <cell r="A1049" t="str">
            <v>BB722</v>
          </cell>
        </row>
        <row r="1050">
          <cell r="A1050" t="str">
            <v>BB723</v>
          </cell>
        </row>
        <row r="1051">
          <cell r="A1051" t="str">
            <v>BB724</v>
          </cell>
        </row>
        <row r="1052">
          <cell r="A1052" t="str">
            <v>BB264</v>
          </cell>
        </row>
        <row r="1053">
          <cell r="A1053" t="str">
            <v>BB265</v>
          </cell>
        </row>
        <row r="1054">
          <cell r="A1054" t="str">
            <v>BB268</v>
          </cell>
        </row>
        <row r="1055">
          <cell r="A1055" t="str">
            <v>BB294</v>
          </cell>
        </row>
        <row r="1056">
          <cell r="A1056" t="str">
            <v>BB296</v>
          </cell>
        </row>
        <row r="1057">
          <cell r="A1057" t="str">
            <v>BB297</v>
          </cell>
        </row>
        <row r="1058">
          <cell r="A1058" t="str">
            <v>BB713</v>
          </cell>
        </row>
        <row r="1059">
          <cell r="A1059" t="str">
            <v>BB714</v>
          </cell>
        </row>
        <row r="1060">
          <cell r="A1060" t="str">
            <v>BB715</v>
          </cell>
        </row>
        <row r="1061">
          <cell r="A1061" t="str">
            <v>BB716</v>
          </cell>
        </row>
        <row r="1062">
          <cell r="A1062" t="str">
            <v>BB717</v>
          </cell>
        </row>
        <row r="1063">
          <cell r="A1063" t="str">
            <v>BB718</v>
          </cell>
        </row>
        <row r="1064">
          <cell r="A1064" t="str">
            <v>BB293</v>
          </cell>
        </row>
        <row r="1065">
          <cell r="A1065" t="str">
            <v>BB298</v>
          </cell>
        </row>
        <row r="1066">
          <cell r="A1066" t="str">
            <v>BB302</v>
          </cell>
        </row>
        <row r="1067">
          <cell r="A1067" t="str">
            <v>BB798</v>
          </cell>
        </row>
        <row r="1068">
          <cell r="A1068" t="str">
            <v>BB308</v>
          </cell>
        </row>
        <row r="1069">
          <cell r="A1069" t="str">
            <v>BB312</v>
          </cell>
        </row>
        <row r="1070">
          <cell r="A1070" t="str">
            <v>BB313</v>
          </cell>
        </row>
        <row r="1071">
          <cell r="A1071" t="str">
            <v>BB315</v>
          </cell>
        </row>
        <row r="1072">
          <cell r="A1072" t="str">
            <v>BB712</v>
          </cell>
        </row>
        <row r="1073">
          <cell r="A1073" t="str">
            <v>BB321</v>
          </cell>
        </row>
        <row r="1074">
          <cell r="A1074" t="str">
            <v>BB323</v>
          </cell>
        </row>
        <row r="1075">
          <cell r="A1075" t="str">
            <v>BB328</v>
          </cell>
        </row>
        <row r="1076">
          <cell r="A1076" t="str">
            <v>BB329</v>
          </cell>
        </row>
        <row r="1077">
          <cell r="A1077" t="str">
            <v>BB815</v>
          </cell>
        </row>
        <row r="1078">
          <cell r="A1078" t="str">
            <v>BB814</v>
          </cell>
        </row>
        <row r="1079">
          <cell r="A1079" t="str">
            <v>BB334</v>
          </cell>
        </row>
        <row r="1080">
          <cell r="A1080" t="str">
            <v>BB337</v>
          </cell>
        </row>
        <row r="1081">
          <cell r="A1081" t="str">
            <v>BB665</v>
          </cell>
        </row>
        <row r="1082">
          <cell r="A1082" t="str">
            <v>BB340</v>
          </cell>
        </row>
        <row r="1083">
          <cell r="A1083" t="str">
            <v>BB341</v>
          </cell>
        </row>
        <row r="1084">
          <cell r="A1084" t="str">
            <v>BB344</v>
          </cell>
        </row>
        <row r="1085">
          <cell r="A1085" t="str">
            <v>BB345</v>
          </cell>
        </row>
        <row r="1086">
          <cell r="A1086" t="str">
            <v>BB741</v>
          </cell>
        </row>
        <row r="1087">
          <cell r="A1087" t="str">
            <v>BB744</v>
          </cell>
        </row>
        <row r="1088">
          <cell r="A1088" t="str">
            <v>BB745</v>
          </cell>
        </row>
        <row r="1089">
          <cell r="A1089" t="str">
            <v>BB746</v>
          </cell>
        </row>
        <row r="1090">
          <cell r="A1090" t="str">
            <v>BB747</v>
          </cell>
        </row>
        <row r="1091">
          <cell r="A1091" t="str">
            <v>BB750</v>
          </cell>
        </row>
        <row r="1092">
          <cell r="A1092" t="str">
            <v>BB751</v>
          </cell>
        </row>
        <row r="1093">
          <cell r="A1093" t="str">
            <v>BB752</v>
          </cell>
        </row>
        <row r="1094">
          <cell r="A1094" t="str">
            <v>BB753</v>
          </cell>
        </row>
        <row r="1095">
          <cell r="A1095" t="str">
            <v>BB754</v>
          </cell>
        </row>
        <row r="1096">
          <cell r="A1096" t="str">
            <v>BB758</v>
          </cell>
        </row>
        <row r="1097">
          <cell r="A1097" t="str">
            <v>BB759</v>
          </cell>
        </row>
        <row r="1098">
          <cell r="A1098" t="str">
            <v>BB760</v>
          </cell>
        </row>
        <row r="1099">
          <cell r="A1099" t="str">
            <v>BB761</v>
          </cell>
        </row>
        <row r="1100">
          <cell r="A1100" t="str">
            <v>BB762</v>
          </cell>
        </row>
        <row r="1101">
          <cell r="A1101" t="str">
            <v>BB353</v>
          </cell>
        </row>
        <row r="1102">
          <cell r="A1102" t="str">
            <v>BB354</v>
          </cell>
        </row>
        <row r="1103">
          <cell r="A1103" t="str">
            <v>BB355</v>
          </cell>
        </row>
        <row r="1104">
          <cell r="A1104" t="str">
            <v>BB358</v>
          </cell>
        </row>
        <row r="1105">
          <cell r="A1105" t="str">
            <v>BB359</v>
          </cell>
        </row>
        <row r="1106">
          <cell r="A1106" t="str">
            <v>BB360</v>
          </cell>
        </row>
        <row r="1107">
          <cell r="A1107" t="str">
            <v>BB361</v>
          </cell>
        </row>
        <row r="1108">
          <cell r="A1108" t="str">
            <v>BB364</v>
          </cell>
        </row>
        <row r="1109">
          <cell r="A1109" t="str">
            <v>BB365</v>
          </cell>
        </row>
        <row r="1110">
          <cell r="A1110" t="str">
            <v>BB366</v>
          </cell>
        </row>
        <row r="1111">
          <cell r="A1111" t="str">
            <v>BB367</v>
          </cell>
        </row>
        <row r="1112">
          <cell r="A1112" t="str">
            <v>BB368</v>
          </cell>
        </row>
        <row r="1113">
          <cell r="A1113" t="str">
            <v>BB372</v>
          </cell>
        </row>
        <row r="1114">
          <cell r="A1114" t="str">
            <v>BB373</v>
          </cell>
        </row>
        <row r="1115">
          <cell r="A1115" t="str">
            <v>BB374</v>
          </cell>
        </row>
        <row r="1116">
          <cell r="A1116" t="str">
            <v>BB375</v>
          </cell>
        </row>
        <row r="1117">
          <cell r="A1117" t="str">
            <v>BB376</v>
          </cell>
        </row>
        <row r="1118">
          <cell r="A1118" t="str">
            <v>BB399</v>
          </cell>
        </row>
        <row r="1119">
          <cell r="A1119" t="str">
            <v>BB378</v>
          </cell>
        </row>
        <row r="1120">
          <cell r="A1120" t="str">
            <v>BB379</v>
          </cell>
        </row>
        <row r="1121">
          <cell r="A1121" t="str">
            <v>BB380</v>
          </cell>
        </row>
        <row r="1122">
          <cell r="A1122" t="str">
            <v>BB381</v>
          </cell>
        </row>
        <row r="1123">
          <cell r="A1123" t="str">
            <v>BB382</v>
          </cell>
        </row>
        <row r="1124">
          <cell r="A1124" t="str">
            <v>BB383</v>
          </cell>
        </row>
        <row r="1125">
          <cell r="A1125" t="str">
            <v>BB384</v>
          </cell>
        </row>
        <row r="1126">
          <cell r="A1126" t="str">
            <v>BB385</v>
          </cell>
        </row>
        <row r="1127">
          <cell r="A1127" t="str">
            <v>BB386</v>
          </cell>
        </row>
        <row r="1128">
          <cell r="A1128" t="str">
            <v>BB390</v>
          </cell>
        </row>
        <row r="1129">
          <cell r="A1129" t="str">
            <v>BB393</v>
          </cell>
        </row>
        <row r="1130">
          <cell r="A1130" t="str">
            <v>BB394</v>
          </cell>
        </row>
        <row r="1131">
          <cell r="A1131" t="str">
            <v>BB395</v>
          </cell>
        </row>
        <row r="1132">
          <cell r="A1132" t="str">
            <v>BB396</v>
          </cell>
        </row>
        <row r="1133">
          <cell r="A1133" t="str">
            <v>BB764</v>
          </cell>
        </row>
        <row r="1134">
          <cell r="A1134" t="str">
            <v>BB401</v>
          </cell>
        </row>
        <row r="1135">
          <cell r="A1135" t="str">
            <v>BB407</v>
          </cell>
        </row>
        <row r="1136">
          <cell r="A1136" t="str">
            <v>BB402</v>
          </cell>
        </row>
        <row r="1137">
          <cell r="A1137" t="str">
            <v>BB403</v>
          </cell>
        </row>
        <row r="1138">
          <cell r="A1138" t="str">
            <v>BB404</v>
          </cell>
        </row>
        <row r="1139">
          <cell r="A1139" t="str">
            <v>BB405</v>
          </cell>
        </row>
        <row r="1140">
          <cell r="A1140" t="str">
            <v>BB406</v>
          </cell>
        </row>
        <row r="1141">
          <cell r="A1141" t="str">
            <v>BB767</v>
          </cell>
        </row>
        <row r="1142">
          <cell r="A1142" t="str">
            <v>BB768</v>
          </cell>
        </row>
        <row r="1143">
          <cell r="A1143" t="str">
            <v>BB765</v>
          </cell>
        </row>
        <row r="1144">
          <cell r="A1144" t="str">
            <v>BB766</v>
          </cell>
        </row>
        <row r="1145">
          <cell r="A1145" t="str">
            <v>BB429</v>
          </cell>
        </row>
        <row r="1146">
          <cell r="A1146" t="str">
            <v>BB430</v>
          </cell>
        </row>
        <row r="1147">
          <cell r="A1147" t="str">
            <v>BB431</v>
          </cell>
        </row>
        <row r="1148">
          <cell r="A1148" t="str">
            <v>BB432</v>
          </cell>
        </row>
        <row r="1149">
          <cell r="A1149" t="str">
            <v>BB802</v>
          </cell>
        </row>
        <row r="1150">
          <cell r="A1150" t="str">
            <v>BB800</v>
          </cell>
        </row>
        <row r="1151">
          <cell r="A1151" t="str">
            <v>BB801</v>
          </cell>
        </row>
        <row r="1152">
          <cell r="A1152" t="str">
            <v>BB803</v>
          </cell>
        </row>
        <row r="1153">
          <cell r="A1153" t="str">
            <v>BB817</v>
          </cell>
        </row>
        <row r="1154">
          <cell r="A1154" t="str">
            <v>BB818</v>
          </cell>
        </row>
        <row r="1155">
          <cell r="A1155" t="str">
            <v>BB804</v>
          </cell>
        </row>
        <row r="1156">
          <cell r="A1156" t="str">
            <v>BB805</v>
          </cell>
        </row>
        <row r="1157">
          <cell r="A1157" t="str">
            <v>BB805A</v>
          </cell>
        </row>
        <row r="1158">
          <cell r="A1158" t="str">
            <v>BB704</v>
          </cell>
        </row>
        <row r="1159">
          <cell r="A1159" t="str">
            <v>BB705</v>
          </cell>
        </row>
        <row r="1160">
          <cell r="A1160" t="str">
            <v>BB706</v>
          </cell>
        </row>
        <row r="1161">
          <cell r="A1161" t="str">
            <v>BB707</v>
          </cell>
        </row>
        <row r="1162">
          <cell r="A1162" t="str">
            <v>BB708</v>
          </cell>
        </row>
        <row r="1163">
          <cell r="A1163" t="str">
            <v>BB709</v>
          </cell>
        </row>
        <row r="1164">
          <cell r="A1164" t="str">
            <v>BB443</v>
          </cell>
        </row>
        <row r="1165">
          <cell r="A1165" t="str">
            <v>BB711</v>
          </cell>
        </row>
        <row r="1166">
          <cell r="A1166" t="str">
            <v>BB452</v>
          </cell>
        </row>
        <row r="1167">
          <cell r="A1167" t="str">
            <v>BB453</v>
          </cell>
        </row>
        <row r="1168">
          <cell r="A1168" t="str">
            <v>BB455</v>
          </cell>
        </row>
        <row r="1169">
          <cell r="A1169" t="str">
            <v>BB459</v>
          </cell>
        </row>
        <row r="1170">
          <cell r="A1170" t="str">
            <v>BB461</v>
          </cell>
        </row>
        <row r="1171">
          <cell r="A1171" t="str">
            <v>BB462</v>
          </cell>
        </row>
        <row r="1172">
          <cell r="A1172" t="str">
            <v>BB710</v>
          </cell>
        </row>
        <row r="1173">
          <cell r="A1173" t="str">
            <v>BB465</v>
          </cell>
        </row>
        <row r="1174">
          <cell r="A1174" t="str">
            <v>BB468</v>
          </cell>
        </row>
        <row r="1175">
          <cell r="A1175" t="str">
            <v>BB480</v>
          </cell>
        </row>
        <row r="1176">
          <cell r="A1176" t="str">
            <v>BB812</v>
          </cell>
        </row>
        <row r="1177">
          <cell r="A1177" t="str">
            <v>BB485</v>
          </cell>
        </row>
        <row r="1178">
          <cell r="A1178" t="str">
            <v>BB487</v>
          </cell>
        </row>
        <row r="1179">
          <cell r="A1179" t="str">
            <v>BB486</v>
          </cell>
        </row>
        <row r="1180">
          <cell r="A1180" t="str">
            <v>BB488</v>
          </cell>
        </row>
        <row r="1181">
          <cell r="A1181" t="str">
            <v>BB489</v>
          </cell>
        </row>
        <row r="1182">
          <cell r="A1182" t="str">
            <v>BB490</v>
          </cell>
        </row>
        <row r="1183">
          <cell r="A1183" t="str">
            <v>BB491</v>
          </cell>
        </row>
        <row r="1184">
          <cell r="A1184" t="str">
            <v>BB493</v>
          </cell>
        </row>
        <row r="1185">
          <cell r="A1185" t="str">
            <v>BB494</v>
          </cell>
        </row>
        <row r="1186">
          <cell r="A1186" t="str">
            <v>BB492</v>
          </cell>
        </row>
        <row r="1187">
          <cell r="A1187" t="str">
            <v>BB650</v>
          </cell>
        </row>
        <row r="1188">
          <cell r="A1188" t="str">
            <v>BB827</v>
          </cell>
        </row>
        <row r="1189">
          <cell r="A1189" t="str">
            <v>BB822</v>
          </cell>
        </row>
        <row r="1190">
          <cell r="A1190" t="str">
            <v>BB820</v>
          </cell>
        </row>
        <row r="1191">
          <cell r="A1191" t="str">
            <v>BB821</v>
          </cell>
        </row>
        <row r="1192">
          <cell r="A1192" t="str">
            <v>BB518</v>
          </cell>
        </row>
        <row r="1193">
          <cell r="A1193" t="str">
            <v>BB523</v>
          </cell>
        </row>
        <row r="1194">
          <cell r="A1194" t="str">
            <v>BB533</v>
          </cell>
        </row>
        <row r="1195">
          <cell r="A1195" t="str">
            <v>BB737</v>
          </cell>
        </row>
        <row r="1196">
          <cell r="A1196" t="str">
            <v>BB825</v>
          </cell>
        </row>
        <row r="1197">
          <cell r="A1197" t="str">
            <v>BB826</v>
          </cell>
        </row>
        <row r="1198">
          <cell r="A1198" t="str">
            <v>BB823</v>
          </cell>
        </row>
        <row r="1199">
          <cell r="A1199" t="str">
            <v>BB824</v>
          </cell>
        </row>
        <row r="1200">
          <cell r="A1200" t="str">
            <v>BB738</v>
          </cell>
        </row>
        <row r="1201">
          <cell r="A1201" t="str">
            <v>BB537</v>
          </cell>
        </row>
        <row r="1202">
          <cell r="A1202" t="str">
            <v>BB540</v>
          </cell>
        </row>
        <row r="1203">
          <cell r="A1203" t="str">
            <v>BB541</v>
          </cell>
        </row>
        <row r="1204">
          <cell r="A1204" t="str">
            <v>BB542</v>
          </cell>
        </row>
        <row r="1205">
          <cell r="A1205" t="str">
            <v>BB543</v>
          </cell>
        </row>
        <row r="1206">
          <cell r="A1206" t="str">
            <v>BB544</v>
          </cell>
        </row>
        <row r="1207">
          <cell r="A1207" t="str">
            <v>BB546</v>
          </cell>
        </row>
        <row r="1208">
          <cell r="A1208" t="str">
            <v>BB547</v>
          </cell>
        </row>
        <row r="1209">
          <cell r="A1209" t="str">
            <v>BB548</v>
          </cell>
        </row>
        <row r="1210">
          <cell r="A1210" t="str">
            <v>BB549</v>
          </cell>
        </row>
        <row r="1211">
          <cell r="A1211" t="str">
            <v>BB550</v>
          </cell>
        </row>
        <row r="1212">
          <cell r="A1212" t="str">
            <v>BB551</v>
          </cell>
        </row>
        <row r="1213">
          <cell r="A1213" t="str">
            <v>BB552</v>
          </cell>
        </row>
        <row r="1214">
          <cell r="A1214" t="str">
            <v>BB553</v>
          </cell>
        </row>
        <row r="1215">
          <cell r="A1215" t="str">
            <v>BB740</v>
          </cell>
        </row>
        <row r="1216">
          <cell r="A1216" t="str">
            <v>BB739</v>
          </cell>
        </row>
        <row r="1217">
          <cell r="A1217" t="str">
            <v>BB554</v>
          </cell>
        </row>
        <row r="1218">
          <cell r="A1218" t="str">
            <v>BB556</v>
          </cell>
        </row>
        <row r="1219">
          <cell r="A1219" t="str">
            <v>BB731</v>
          </cell>
        </row>
        <row r="1220">
          <cell r="A1220" t="str">
            <v>BB732</v>
          </cell>
        </row>
        <row r="1221">
          <cell r="A1221" t="str">
            <v>BB733</v>
          </cell>
        </row>
        <row r="1222">
          <cell r="A1222" t="str">
            <v>BB734</v>
          </cell>
        </row>
        <row r="1223">
          <cell r="A1223" t="str">
            <v>BB735</v>
          </cell>
        </row>
        <row r="1224">
          <cell r="A1224" t="str">
            <v>BB736</v>
          </cell>
        </row>
        <row r="1225">
          <cell r="A1225" t="str">
            <v>BB725</v>
          </cell>
        </row>
        <row r="1226">
          <cell r="A1226" t="str">
            <v>BB726</v>
          </cell>
        </row>
        <row r="1227">
          <cell r="A1227" t="str">
            <v>BB727</v>
          </cell>
        </row>
        <row r="1228">
          <cell r="A1228" t="str">
            <v>BB728</v>
          </cell>
        </row>
        <row r="1229">
          <cell r="A1229" t="str">
            <v>BB729</v>
          </cell>
        </row>
        <row r="1230">
          <cell r="A1230" t="str">
            <v>BB730</v>
          </cell>
        </row>
        <row r="1231">
          <cell r="A1231" t="str">
            <v>BB666</v>
          </cell>
        </row>
        <row r="1232">
          <cell r="A1232" t="str">
            <v>BB816</v>
          </cell>
        </row>
        <row r="1233">
          <cell r="A1233" t="str">
            <v>BB657</v>
          </cell>
        </row>
        <row r="1234">
          <cell r="A1234" t="str">
            <v>BB654</v>
          </cell>
        </row>
        <row r="1235">
          <cell r="A1235" t="str">
            <v>BB652</v>
          </cell>
        </row>
        <row r="1236">
          <cell r="A1236" t="str">
            <v>BB660</v>
          </cell>
        </row>
        <row r="1237">
          <cell r="A1237" t="str">
            <v>BB567</v>
          </cell>
        </row>
        <row r="1238">
          <cell r="A1238" t="str">
            <v>BB568</v>
          </cell>
        </row>
        <row r="1239">
          <cell r="A1239" t="str">
            <v>BB570</v>
          </cell>
        </row>
        <row r="1240">
          <cell r="A1240" t="str">
            <v>BB571</v>
          </cell>
        </row>
        <row r="1241">
          <cell r="A1241" t="str">
            <v>BB775</v>
          </cell>
        </row>
        <row r="1242">
          <cell r="A1242" t="str">
            <v>BB783</v>
          </cell>
        </row>
        <row r="1243">
          <cell r="A1243" t="str">
            <v>BB779</v>
          </cell>
        </row>
        <row r="1244">
          <cell r="A1244" t="str">
            <v>BB787</v>
          </cell>
        </row>
        <row r="1245">
          <cell r="A1245" t="str">
            <v>BB791</v>
          </cell>
        </row>
        <row r="1246">
          <cell r="A1246" t="str">
            <v>BB773</v>
          </cell>
        </row>
        <row r="1247">
          <cell r="A1247" t="str">
            <v>BB781</v>
          </cell>
        </row>
        <row r="1248">
          <cell r="A1248" t="str">
            <v>BB777</v>
          </cell>
        </row>
        <row r="1249">
          <cell r="A1249" t="str">
            <v>BB785</v>
          </cell>
        </row>
        <row r="1250">
          <cell r="A1250" t="str">
            <v>BB789</v>
          </cell>
        </row>
        <row r="1251">
          <cell r="A1251" t="str">
            <v>BB793</v>
          </cell>
        </row>
        <row r="1252">
          <cell r="A1252" t="str">
            <v>BB795</v>
          </cell>
        </row>
        <row r="1253">
          <cell r="A1253" t="str">
            <v>BB580</v>
          </cell>
        </row>
        <row r="1254">
          <cell r="A1254" t="str">
            <v>BB581</v>
          </cell>
        </row>
        <row r="1255">
          <cell r="A1255" t="str">
            <v>BB582</v>
          </cell>
        </row>
        <row r="1256">
          <cell r="A1256" t="str">
            <v>BB583</v>
          </cell>
        </row>
        <row r="1257">
          <cell r="A1257" t="str">
            <v>BB584</v>
          </cell>
        </row>
        <row r="1258">
          <cell r="A1258" t="str">
            <v>BB587</v>
          </cell>
        </row>
        <row r="1259">
          <cell r="A1259" t="str">
            <v>BB586</v>
          </cell>
        </row>
        <row r="1260">
          <cell r="A1260" t="str">
            <v>BB588</v>
          </cell>
        </row>
        <row r="1261">
          <cell r="A1261" t="str">
            <v>BB589</v>
          </cell>
        </row>
        <row r="1262">
          <cell r="A1262" t="str">
            <v>BB590</v>
          </cell>
        </row>
        <row r="1263">
          <cell r="A1263" t="str">
            <v>BB591</v>
          </cell>
        </row>
        <row r="1264">
          <cell r="A1264" t="str">
            <v>BB592</v>
          </cell>
        </row>
        <row r="1265">
          <cell r="A1265" t="str">
            <v>BB596</v>
          </cell>
        </row>
        <row r="1266">
          <cell r="A1266" t="str">
            <v>BB597</v>
          </cell>
        </row>
        <row r="1267">
          <cell r="A1267" t="str">
            <v>BB598</v>
          </cell>
        </row>
        <row r="1268">
          <cell r="A1268" t="str">
            <v>BB599</v>
          </cell>
        </row>
        <row r="1269">
          <cell r="A1269" t="str">
            <v>BB600</v>
          </cell>
        </row>
        <row r="1270">
          <cell r="A1270" t="str">
            <v>BB601</v>
          </cell>
        </row>
        <row r="1271">
          <cell r="A1271" t="str">
            <v>BB603</v>
          </cell>
        </row>
        <row r="1272">
          <cell r="A1272" t="str">
            <v>BB605</v>
          </cell>
        </row>
        <row r="1273">
          <cell r="A1273" t="str">
            <v>BB606</v>
          </cell>
        </row>
        <row r="1274">
          <cell r="A1274" t="str">
            <v>BB607</v>
          </cell>
        </row>
        <row r="1275">
          <cell r="A1275" t="str">
            <v>BB608</v>
          </cell>
        </row>
        <row r="1276">
          <cell r="A1276" t="str">
            <v>BB609</v>
          </cell>
        </row>
        <row r="1277">
          <cell r="A1277" t="str">
            <v>BB610</v>
          </cell>
        </row>
        <row r="1278">
          <cell r="A1278" t="str">
            <v>BB611</v>
          </cell>
        </row>
        <row r="1279">
          <cell r="A1279" t="str">
            <v>BB613</v>
          </cell>
        </row>
        <row r="1280">
          <cell r="A1280" t="str">
            <v>BB614</v>
          </cell>
        </row>
        <row r="1281">
          <cell r="A1281" t="str">
            <v>BB615</v>
          </cell>
        </row>
        <row r="1282">
          <cell r="A1282" t="str">
            <v>BB616</v>
          </cell>
        </row>
        <row r="1283">
          <cell r="A1283" t="str">
            <v>BB629</v>
          </cell>
        </row>
        <row r="1284">
          <cell r="A1284" t="str">
            <v>BB630</v>
          </cell>
        </row>
        <row r="1285">
          <cell r="A1285" t="str">
            <v>BB626</v>
          </cell>
        </row>
        <row r="1286">
          <cell r="A1286" t="str">
            <v>BB627</v>
          </cell>
        </row>
        <row r="1287">
          <cell r="A1287" t="str">
            <v>BB703</v>
          </cell>
        </row>
        <row r="1288">
          <cell r="A1288" t="str">
            <v>BB635</v>
          </cell>
        </row>
        <row r="1289">
          <cell r="A1289" t="str">
            <v>BB661</v>
          </cell>
        </row>
        <row r="1290">
          <cell r="A1290" t="str">
            <v>BB658</v>
          </cell>
        </row>
        <row r="1291">
          <cell r="A1291" t="str">
            <v>BB655</v>
          </cell>
        </row>
        <row r="1292">
          <cell r="A1292" t="str">
            <v>BB653</v>
          </cell>
        </row>
        <row r="1293">
          <cell r="A1293" t="str">
            <v>BB640</v>
          </cell>
        </row>
        <row r="1294">
          <cell r="A1294" t="str">
            <v>BB641</v>
          </cell>
        </row>
        <row r="1295">
          <cell r="A1295" t="str">
            <v>BB799</v>
          </cell>
        </row>
        <row r="1296">
          <cell r="A1296" t="str">
            <v>BB797</v>
          </cell>
        </row>
        <row r="1297">
          <cell r="A1297" t="str">
            <v>BB647</v>
          </cell>
        </row>
        <row r="1298">
          <cell r="A1298" t="str">
            <v>BB648</v>
          </cell>
        </row>
        <row r="1299">
          <cell r="A1299" t="str">
            <v>BB02</v>
          </cell>
        </row>
        <row r="1300">
          <cell r="A1300" t="str">
            <v>BB06</v>
          </cell>
        </row>
        <row r="1301">
          <cell r="A1301" t="str">
            <v>BB07</v>
          </cell>
        </row>
        <row r="1302">
          <cell r="A1302" t="str">
            <v>BB09</v>
          </cell>
        </row>
        <row r="1303">
          <cell r="A1303" t="str">
            <v>BB10</v>
          </cell>
        </row>
        <row r="1304">
          <cell r="A1304" t="str">
            <v>BB100</v>
          </cell>
        </row>
        <row r="1305">
          <cell r="A1305" t="str">
            <v>BB101</v>
          </cell>
        </row>
        <row r="1306">
          <cell r="A1306" t="str">
            <v>BB102</v>
          </cell>
        </row>
        <row r="1307">
          <cell r="A1307" t="str">
            <v>BB103</v>
          </cell>
        </row>
        <row r="1308">
          <cell r="A1308" t="str">
            <v>BB104</v>
          </cell>
        </row>
        <row r="1309">
          <cell r="A1309" t="str">
            <v>BB105</v>
          </cell>
        </row>
        <row r="1310">
          <cell r="A1310" t="str">
            <v>BB106</v>
          </cell>
        </row>
        <row r="1311">
          <cell r="A1311" t="str">
            <v>BB107</v>
          </cell>
        </row>
        <row r="1312">
          <cell r="A1312" t="str">
            <v>BB108</v>
          </cell>
        </row>
        <row r="1313">
          <cell r="A1313" t="str">
            <v>BB109</v>
          </cell>
        </row>
        <row r="1314">
          <cell r="A1314" t="str">
            <v>BB110</v>
          </cell>
        </row>
        <row r="1315">
          <cell r="A1315" t="str">
            <v>BB111</v>
          </cell>
        </row>
        <row r="1316">
          <cell r="A1316" t="str">
            <v>BB112</v>
          </cell>
        </row>
        <row r="1317">
          <cell r="A1317" t="str">
            <v>BB113</v>
          </cell>
        </row>
        <row r="1318">
          <cell r="A1318" t="str">
            <v>BB115</v>
          </cell>
        </row>
        <row r="1319">
          <cell r="A1319" t="str">
            <v>BB116</v>
          </cell>
        </row>
        <row r="1320">
          <cell r="A1320" t="str">
            <v>BB118</v>
          </cell>
        </row>
        <row r="1321">
          <cell r="A1321" t="str">
            <v>BB119</v>
          </cell>
        </row>
        <row r="1322">
          <cell r="A1322" t="str">
            <v>BB12</v>
          </cell>
        </row>
        <row r="1323">
          <cell r="A1323" t="str">
            <v>BB120</v>
          </cell>
        </row>
        <row r="1324">
          <cell r="A1324" t="str">
            <v>BB121</v>
          </cell>
        </row>
        <row r="1325">
          <cell r="A1325" t="str">
            <v>BB122</v>
          </cell>
        </row>
        <row r="1326">
          <cell r="A1326" t="str">
            <v>BB123</v>
          </cell>
        </row>
        <row r="1327">
          <cell r="A1327" t="str">
            <v>BB124</v>
          </cell>
        </row>
        <row r="1328">
          <cell r="A1328" t="str">
            <v>BB125</v>
          </cell>
        </row>
        <row r="1329">
          <cell r="A1329" t="str">
            <v>BB127</v>
          </cell>
        </row>
        <row r="1330">
          <cell r="A1330" t="str">
            <v>BB129</v>
          </cell>
        </row>
        <row r="1331">
          <cell r="A1331" t="str">
            <v>BB13</v>
          </cell>
        </row>
        <row r="1332">
          <cell r="A1332" t="str">
            <v>BB130</v>
          </cell>
        </row>
        <row r="1333">
          <cell r="A1333" t="str">
            <v>BB131</v>
          </cell>
        </row>
        <row r="1334">
          <cell r="A1334" t="str">
            <v>BB132</v>
          </cell>
        </row>
        <row r="1335">
          <cell r="A1335" t="str">
            <v>BB133</v>
          </cell>
        </row>
        <row r="1336">
          <cell r="A1336" t="str">
            <v>BB134</v>
          </cell>
        </row>
        <row r="1337">
          <cell r="A1337" t="str">
            <v>BB135</v>
          </cell>
        </row>
        <row r="1338">
          <cell r="A1338" t="str">
            <v>BB136</v>
          </cell>
        </row>
        <row r="1339">
          <cell r="A1339" t="str">
            <v>BB137</v>
          </cell>
        </row>
        <row r="1340">
          <cell r="A1340" t="str">
            <v>BB138</v>
          </cell>
        </row>
        <row r="1341">
          <cell r="A1341" t="str">
            <v>BB139</v>
          </cell>
        </row>
        <row r="1342">
          <cell r="A1342" t="str">
            <v>BB14</v>
          </cell>
        </row>
        <row r="1343">
          <cell r="A1343" t="str">
            <v>BB140</v>
          </cell>
        </row>
        <row r="1344">
          <cell r="A1344" t="str">
            <v>BB141</v>
          </cell>
        </row>
        <row r="1345">
          <cell r="A1345" t="str">
            <v>BB142</v>
          </cell>
        </row>
        <row r="1346">
          <cell r="A1346" t="str">
            <v>BB143</v>
          </cell>
        </row>
        <row r="1347">
          <cell r="A1347" t="str">
            <v>BB144</v>
          </cell>
        </row>
        <row r="1348">
          <cell r="A1348" t="str">
            <v>BB145</v>
          </cell>
        </row>
        <row r="1349">
          <cell r="A1349" t="str">
            <v>BB146</v>
          </cell>
        </row>
        <row r="1350">
          <cell r="A1350" t="str">
            <v>BB147</v>
          </cell>
        </row>
        <row r="1351">
          <cell r="A1351" t="str">
            <v>BB148</v>
          </cell>
        </row>
        <row r="1352">
          <cell r="A1352" t="str">
            <v>BB149</v>
          </cell>
        </row>
        <row r="1353">
          <cell r="A1353" t="str">
            <v>BB15</v>
          </cell>
        </row>
        <row r="1354">
          <cell r="A1354" t="str">
            <v>BB150</v>
          </cell>
        </row>
        <row r="1355">
          <cell r="A1355" t="str">
            <v>BB151</v>
          </cell>
        </row>
        <row r="1356">
          <cell r="A1356" t="str">
            <v>BB152</v>
          </cell>
        </row>
        <row r="1357">
          <cell r="A1357" t="str">
            <v>BB153</v>
          </cell>
        </row>
        <row r="1358">
          <cell r="A1358" t="str">
            <v>BB154</v>
          </cell>
        </row>
        <row r="1359">
          <cell r="A1359" t="str">
            <v>BB155</v>
          </cell>
        </row>
        <row r="1360">
          <cell r="A1360" t="str">
            <v>BB156</v>
          </cell>
        </row>
        <row r="1361">
          <cell r="A1361" t="str">
            <v>BB16</v>
          </cell>
        </row>
        <row r="1362">
          <cell r="A1362" t="str">
            <v>BB165</v>
          </cell>
        </row>
        <row r="1363">
          <cell r="A1363" t="str">
            <v>BB166</v>
          </cell>
        </row>
        <row r="1364">
          <cell r="A1364" t="str">
            <v>BB167</v>
          </cell>
        </row>
        <row r="1365">
          <cell r="A1365" t="str">
            <v>BB168</v>
          </cell>
        </row>
        <row r="1366">
          <cell r="A1366" t="str">
            <v>BB171</v>
          </cell>
        </row>
        <row r="1367">
          <cell r="A1367" t="str">
            <v>BB172</v>
          </cell>
        </row>
        <row r="1368">
          <cell r="A1368" t="str">
            <v>BB173</v>
          </cell>
        </row>
        <row r="1369">
          <cell r="A1369" t="str">
            <v>BB174</v>
          </cell>
        </row>
        <row r="1370">
          <cell r="A1370" t="str">
            <v>BB175</v>
          </cell>
        </row>
        <row r="1371">
          <cell r="A1371" t="str">
            <v>BB176</v>
          </cell>
        </row>
        <row r="1372">
          <cell r="A1372" t="str">
            <v>BB177</v>
          </cell>
        </row>
        <row r="1373">
          <cell r="A1373" t="str">
            <v>BB18</v>
          </cell>
        </row>
        <row r="1374">
          <cell r="A1374" t="str">
            <v>BB180</v>
          </cell>
        </row>
        <row r="1375">
          <cell r="A1375" t="str">
            <v>BB181</v>
          </cell>
        </row>
        <row r="1376">
          <cell r="A1376" t="str">
            <v>BB184</v>
          </cell>
        </row>
        <row r="1377">
          <cell r="A1377" t="str">
            <v>BB185</v>
          </cell>
        </row>
        <row r="1378">
          <cell r="A1378" t="str">
            <v>BB189</v>
          </cell>
        </row>
        <row r="1379">
          <cell r="A1379" t="str">
            <v>BB19</v>
          </cell>
        </row>
        <row r="1380">
          <cell r="A1380" t="str">
            <v>BB192</v>
          </cell>
        </row>
        <row r="1381">
          <cell r="A1381" t="str">
            <v>BB193</v>
          </cell>
        </row>
        <row r="1382">
          <cell r="A1382" t="str">
            <v>BB194</v>
          </cell>
        </row>
        <row r="1383">
          <cell r="A1383" t="str">
            <v>BB195</v>
          </cell>
        </row>
        <row r="1384">
          <cell r="A1384" t="str">
            <v>BB196</v>
          </cell>
        </row>
        <row r="1385">
          <cell r="A1385" t="str">
            <v>BB197</v>
          </cell>
        </row>
        <row r="1386">
          <cell r="A1386" t="str">
            <v>BB199</v>
          </cell>
        </row>
        <row r="1387">
          <cell r="A1387" t="str">
            <v>BB20</v>
          </cell>
        </row>
        <row r="1388">
          <cell r="A1388" t="str">
            <v>BB200</v>
          </cell>
        </row>
        <row r="1389">
          <cell r="A1389" t="str">
            <v>BB201</v>
          </cell>
        </row>
        <row r="1390">
          <cell r="A1390" t="str">
            <v>BB202</v>
          </cell>
        </row>
        <row r="1391">
          <cell r="A1391" t="str">
            <v>BB203</v>
          </cell>
        </row>
        <row r="1392">
          <cell r="A1392" t="str">
            <v>BB204</v>
          </cell>
        </row>
        <row r="1393">
          <cell r="A1393" t="str">
            <v>BB205</v>
          </cell>
        </row>
        <row r="1394">
          <cell r="A1394" t="str">
            <v>BB206</v>
          </cell>
        </row>
        <row r="1395">
          <cell r="A1395" t="str">
            <v>BB207</v>
          </cell>
        </row>
        <row r="1396">
          <cell r="A1396" t="str">
            <v>BB208</v>
          </cell>
        </row>
        <row r="1397">
          <cell r="A1397" t="str">
            <v>BB209</v>
          </cell>
        </row>
        <row r="1398">
          <cell r="A1398" t="str">
            <v>BB21</v>
          </cell>
        </row>
        <row r="1399">
          <cell r="A1399" t="str">
            <v>BB210</v>
          </cell>
        </row>
        <row r="1400">
          <cell r="A1400" t="str">
            <v>BB212</v>
          </cell>
        </row>
        <row r="1401">
          <cell r="A1401" t="str">
            <v>BB213</v>
          </cell>
        </row>
        <row r="1402">
          <cell r="A1402" t="str">
            <v>BB214</v>
          </cell>
        </row>
        <row r="1403">
          <cell r="A1403" t="str">
            <v>BB215</v>
          </cell>
        </row>
        <row r="1404">
          <cell r="A1404" t="str">
            <v>BB216</v>
          </cell>
        </row>
        <row r="1405">
          <cell r="A1405" t="str">
            <v>BB217</v>
          </cell>
        </row>
        <row r="1406">
          <cell r="A1406" t="str">
            <v>BB218</v>
          </cell>
        </row>
        <row r="1407">
          <cell r="A1407" t="str">
            <v>BB219</v>
          </cell>
        </row>
        <row r="1408">
          <cell r="A1408" t="str">
            <v>BB22</v>
          </cell>
        </row>
        <row r="1409">
          <cell r="A1409" t="str">
            <v>BB221</v>
          </cell>
        </row>
        <row r="1410">
          <cell r="A1410" t="str">
            <v>BB222</v>
          </cell>
        </row>
        <row r="1411">
          <cell r="A1411" t="str">
            <v>BB223</v>
          </cell>
        </row>
        <row r="1412">
          <cell r="A1412" t="str">
            <v>BB224</v>
          </cell>
        </row>
        <row r="1413">
          <cell r="A1413" t="str">
            <v>BB225</v>
          </cell>
        </row>
        <row r="1414">
          <cell r="A1414" t="str">
            <v>BB23</v>
          </cell>
        </row>
        <row r="1415">
          <cell r="A1415" t="str">
            <v>BB230</v>
          </cell>
        </row>
        <row r="1416">
          <cell r="A1416" t="str">
            <v>BB231</v>
          </cell>
        </row>
        <row r="1417">
          <cell r="A1417" t="str">
            <v>BB232</v>
          </cell>
        </row>
        <row r="1418">
          <cell r="A1418" t="str">
            <v>BB235</v>
          </cell>
        </row>
        <row r="1419">
          <cell r="A1419" t="str">
            <v>BB236</v>
          </cell>
        </row>
        <row r="1420">
          <cell r="A1420" t="str">
            <v>BB237</v>
          </cell>
        </row>
        <row r="1421">
          <cell r="A1421" t="str">
            <v>BB238</v>
          </cell>
        </row>
        <row r="1422">
          <cell r="A1422" t="str">
            <v>BB239</v>
          </cell>
        </row>
        <row r="1423">
          <cell r="A1423" t="str">
            <v>BB24</v>
          </cell>
        </row>
        <row r="1424">
          <cell r="A1424" t="str">
            <v>BB240</v>
          </cell>
        </row>
        <row r="1425">
          <cell r="A1425" t="str">
            <v>BB241</v>
          </cell>
        </row>
        <row r="1426">
          <cell r="A1426" t="str">
            <v>BB242</v>
          </cell>
        </row>
        <row r="1427">
          <cell r="A1427" t="str">
            <v>BB243</v>
          </cell>
        </row>
        <row r="1428">
          <cell r="A1428" t="str">
            <v>BB246</v>
          </cell>
        </row>
        <row r="1429">
          <cell r="A1429" t="str">
            <v>BB247</v>
          </cell>
        </row>
        <row r="1430">
          <cell r="A1430" t="str">
            <v>BB248</v>
          </cell>
        </row>
        <row r="1431">
          <cell r="A1431" t="str">
            <v>BB249</v>
          </cell>
        </row>
        <row r="1432">
          <cell r="A1432" t="str">
            <v>BB25</v>
          </cell>
        </row>
        <row r="1433">
          <cell r="A1433" t="str">
            <v>BB250</v>
          </cell>
        </row>
        <row r="1434">
          <cell r="A1434" t="str">
            <v>BB251</v>
          </cell>
        </row>
        <row r="1435">
          <cell r="A1435" t="str">
            <v>BB252</v>
          </cell>
        </row>
        <row r="1436">
          <cell r="A1436" t="str">
            <v>BB253</v>
          </cell>
        </row>
        <row r="1437">
          <cell r="A1437" t="str">
            <v>BB254</v>
          </cell>
        </row>
        <row r="1438">
          <cell r="A1438" t="str">
            <v>BB255</v>
          </cell>
        </row>
        <row r="1439">
          <cell r="A1439" t="str">
            <v>BB257</v>
          </cell>
        </row>
        <row r="1440">
          <cell r="A1440" t="str">
            <v>BB258</v>
          </cell>
        </row>
        <row r="1441">
          <cell r="A1441" t="str">
            <v>BB259</v>
          </cell>
        </row>
        <row r="1442">
          <cell r="A1442" t="str">
            <v>BB26</v>
          </cell>
        </row>
        <row r="1443">
          <cell r="A1443" t="str">
            <v>BB260</v>
          </cell>
        </row>
        <row r="1444">
          <cell r="A1444" t="str">
            <v>BB262</v>
          </cell>
        </row>
        <row r="1445">
          <cell r="A1445" t="str">
            <v>BB266</v>
          </cell>
        </row>
        <row r="1446">
          <cell r="A1446" t="str">
            <v>BB267</v>
          </cell>
        </row>
        <row r="1447">
          <cell r="A1447" t="str">
            <v>BB269</v>
          </cell>
        </row>
        <row r="1448">
          <cell r="A1448" t="str">
            <v>BB27</v>
          </cell>
        </row>
        <row r="1449">
          <cell r="A1449" t="str">
            <v>BB270</v>
          </cell>
        </row>
        <row r="1450">
          <cell r="A1450" t="str">
            <v>BB271</v>
          </cell>
        </row>
        <row r="1451">
          <cell r="A1451" t="str">
            <v>BB272</v>
          </cell>
        </row>
        <row r="1452">
          <cell r="A1452" t="str">
            <v>BB273</v>
          </cell>
        </row>
        <row r="1453">
          <cell r="A1453" t="str">
            <v>BB274</v>
          </cell>
        </row>
        <row r="1454">
          <cell r="A1454" t="str">
            <v>BB275</v>
          </cell>
        </row>
        <row r="1455">
          <cell r="A1455" t="str">
            <v>BB276</v>
          </cell>
        </row>
        <row r="1456">
          <cell r="A1456" t="str">
            <v>BB277</v>
          </cell>
        </row>
        <row r="1457">
          <cell r="A1457" t="str">
            <v>BB278</v>
          </cell>
        </row>
        <row r="1458">
          <cell r="A1458" t="str">
            <v>BB279</v>
          </cell>
        </row>
        <row r="1459">
          <cell r="A1459" t="str">
            <v>BB28</v>
          </cell>
        </row>
        <row r="1460">
          <cell r="A1460" t="str">
            <v>BB280</v>
          </cell>
        </row>
        <row r="1461">
          <cell r="A1461" t="str">
            <v>BB281</v>
          </cell>
        </row>
        <row r="1462">
          <cell r="A1462" t="str">
            <v>BB282</v>
          </cell>
        </row>
        <row r="1463">
          <cell r="A1463" t="str">
            <v>BB283</v>
          </cell>
        </row>
        <row r="1464">
          <cell r="A1464" t="str">
            <v>BB284</v>
          </cell>
        </row>
        <row r="1465">
          <cell r="A1465" t="str">
            <v>BB285</v>
          </cell>
        </row>
        <row r="1466">
          <cell r="A1466" t="str">
            <v>BB286</v>
          </cell>
        </row>
        <row r="1467">
          <cell r="A1467" t="str">
            <v>BB287</v>
          </cell>
        </row>
        <row r="1468">
          <cell r="A1468" t="str">
            <v>BB288</v>
          </cell>
        </row>
        <row r="1469">
          <cell r="A1469" t="str">
            <v>BB289</v>
          </cell>
        </row>
        <row r="1470">
          <cell r="A1470" t="str">
            <v>BB290</v>
          </cell>
        </row>
        <row r="1471">
          <cell r="A1471" t="str">
            <v>BB291</v>
          </cell>
        </row>
        <row r="1472">
          <cell r="A1472" t="str">
            <v>BB292</v>
          </cell>
        </row>
        <row r="1473">
          <cell r="A1473" t="str">
            <v>BB295</v>
          </cell>
        </row>
        <row r="1474">
          <cell r="A1474" t="str">
            <v>BB299</v>
          </cell>
        </row>
        <row r="1475">
          <cell r="A1475" t="str">
            <v>BB30</v>
          </cell>
        </row>
        <row r="1476">
          <cell r="A1476" t="str">
            <v>BB300</v>
          </cell>
        </row>
        <row r="1477">
          <cell r="A1477" t="str">
            <v>BB301</v>
          </cell>
        </row>
        <row r="1478">
          <cell r="A1478" t="str">
            <v>BB303</v>
          </cell>
        </row>
        <row r="1479">
          <cell r="A1479" t="str">
            <v>BB304</v>
          </cell>
        </row>
        <row r="1480">
          <cell r="A1480" t="str">
            <v>BB305</v>
          </cell>
        </row>
        <row r="1481">
          <cell r="A1481" t="str">
            <v>BB306</v>
          </cell>
        </row>
        <row r="1482">
          <cell r="A1482" t="str">
            <v>BB307</v>
          </cell>
        </row>
        <row r="1483">
          <cell r="A1483" t="str">
            <v>BB309</v>
          </cell>
        </row>
        <row r="1484">
          <cell r="A1484" t="str">
            <v>BB310</v>
          </cell>
        </row>
        <row r="1485">
          <cell r="A1485" t="str">
            <v>BB311</v>
          </cell>
        </row>
        <row r="1486">
          <cell r="A1486" t="str">
            <v>BB314</v>
          </cell>
        </row>
        <row r="1487">
          <cell r="A1487" t="str">
            <v>BB316</v>
          </cell>
        </row>
        <row r="1488">
          <cell r="A1488" t="str">
            <v>BB317</v>
          </cell>
        </row>
        <row r="1489">
          <cell r="A1489" t="str">
            <v>BB318</v>
          </cell>
        </row>
        <row r="1490">
          <cell r="A1490" t="str">
            <v>BB319</v>
          </cell>
        </row>
        <row r="1491">
          <cell r="A1491" t="str">
            <v>BB320</v>
          </cell>
        </row>
        <row r="1492">
          <cell r="A1492" t="str">
            <v>BB322</v>
          </cell>
        </row>
        <row r="1493">
          <cell r="A1493" t="str">
            <v>BB324</v>
          </cell>
        </row>
        <row r="1494">
          <cell r="A1494" t="str">
            <v>BB325</v>
          </cell>
        </row>
        <row r="1495">
          <cell r="A1495" t="str">
            <v>BB326</v>
          </cell>
        </row>
        <row r="1496">
          <cell r="A1496" t="str">
            <v>BB327</v>
          </cell>
        </row>
        <row r="1497">
          <cell r="A1497" t="str">
            <v>BB33</v>
          </cell>
        </row>
        <row r="1498">
          <cell r="A1498" t="str">
            <v>BB330</v>
          </cell>
        </row>
        <row r="1499">
          <cell r="A1499" t="str">
            <v>BB331</v>
          </cell>
        </row>
        <row r="1500">
          <cell r="A1500" t="str">
            <v>BB332</v>
          </cell>
        </row>
        <row r="1501">
          <cell r="A1501" t="str">
            <v>BB333</v>
          </cell>
        </row>
        <row r="1502">
          <cell r="A1502" t="str">
            <v>BB335</v>
          </cell>
        </row>
        <row r="1503">
          <cell r="A1503" t="str">
            <v>BB336</v>
          </cell>
        </row>
        <row r="1504">
          <cell r="A1504" t="str">
            <v>BB338</v>
          </cell>
        </row>
        <row r="1505">
          <cell r="A1505" t="str">
            <v>BB34</v>
          </cell>
        </row>
        <row r="1506">
          <cell r="A1506" t="str">
            <v>BB342</v>
          </cell>
        </row>
        <row r="1507">
          <cell r="A1507" t="str">
            <v>BB343</v>
          </cell>
        </row>
        <row r="1508">
          <cell r="A1508" t="str">
            <v>BB346</v>
          </cell>
        </row>
        <row r="1509">
          <cell r="A1509" t="str">
            <v>BB347</v>
          </cell>
        </row>
        <row r="1510">
          <cell r="A1510" t="str">
            <v>BB348</v>
          </cell>
        </row>
        <row r="1511">
          <cell r="A1511" t="str">
            <v>BB349</v>
          </cell>
        </row>
        <row r="1512">
          <cell r="A1512" t="str">
            <v>BB35</v>
          </cell>
        </row>
        <row r="1513">
          <cell r="A1513" t="str">
            <v>BB350</v>
          </cell>
        </row>
        <row r="1514">
          <cell r="A1514" t="str">
            <v>BB351</v>
          </cell>
        </row>
        <row r="1515">
          <cell r="A1515" t="str">
            <v>BB352</v>
          </cell>
        </row>
        <row r="1516">
          <cell r="A1516" t="str">
            <v>BB356</v>
          </cell>
        </row>
        <row r="1517">
          <cell r="A1517" t="str">
            <v>BB357</v>
          </cell>
        </row>
        <row r="1518">
          <cell r="A1518" t="str">
            <v>BB36</v>
          </cell>
        </row>
        <row r="1519">
          <cell r="A1519" t="str">
            <v>BB362</v>
          </cell>
        </row>
        <row r="1520">
          <cell r="A1520" t="str">
            <v>BB363</v>
          </cell>
        </row>
        <row r="1521">
          <cell r="A1521" t="str">
            <v>BB369</v>
          </cell>
        </row>
        <row r="1522">
          <cell r="A1522" t="str">
            <v>BB37</v>
          </cell>
        </row>
        <row r="1523">
          <cell r="A1523" t="str">
            <v>BB370</v>
          </cell>
        </row>
        <row r="1524">
          <cell r="A1524" t="str">
            <v>BB371</v>
          </cell>
        </row>
        <row r="1525">
          <cell r="A1525" t="str">
            <v>BB377</v>
          </cell>
        </row>
        <row r="1526">
          <cell r="A1526" t="str">
            <v>BB38</v>
          </cell>
        </row>
        <row r="1527">
          <cell r="A1527" t="str">
            <v>BB387</v>
          </cell>
        </row>
        <row r="1528">
          <cell r="A1528" t="str">
            <v>BB388</v>
          </cell>
        </row>
        <row r="1529">
          <cell r="A1529" t="str">
            <v>BB389</v>
          </cell>
        </row>
        <row r="1530">
          <cell r="A1530" t="str">
            <v>BB39</v>
          </cell>
        </row>
        <row r="1531">
          <cell r="A1531" t="str">
            <v>BB391</v>
          </cell>
        </row>
        <row r="1532">
          <cell r="A1532" t="str">
            <v>BB392</v>
          </cell>
        </row>
        <row r="1533">
          <cell r="A1533" t="str">
            <v>BB397</v>
          </cell>
        </row>
        <row r="1534">
          <cell r="A1534" t="str">
            <v>BB398</v>
          </cell>
        </row>
        <row r="1535">
          <cell r="A1535" t="str">
            <v>BB399</v>
          </cell>
        </row>
        <row r="1536">
          <cell r="A1536" t="str">
            <v>BB40</v>
          </cell>
        </row>
        <row r="1537">
          <cell r="A1537" t="str">
            <v>BB400</v>
          </cell>
        </row>
        <row r="1538">
          <cell r="A1538" t="str">
            <v>BB408</v>
          </cell>
        </row>
        <row r="1539">
          <cell r="A1539" t="str">
            <v>BB409</v>
          </cell>
        </row>
        <row r="1540">
          <cell r="A1540" t="str">
            <v>BB41</v>
          </cell>
        </row>
        <row r="1541">
          <cell r="A1541" t="str">
            <v>BB410</v>
          </cell>
        </row>
        <row r="1542">
          <cell r="A1542" t="str">
            <v>BB411</v>
          </cell>
        </row>
        <row r="1543">
          <cell r="A1543" t="str">
            <v>BB412</v>
          </cell>
        </row>
        <row r="1544">
          <cell r="A1544" t="str">
            <v>BB413</v>
          </cell>
        </row>
        <row r="1545">
          <cell r="A1545" t="str">
            <v>BB414</v>
          </cell>
        </row>
        <row r="1546">
          <cell r="A1546" t="str">
            <v>BB415</v>
          </cell>
        </row>
        <row r="1547">
          <cell r="A1547" t="str">
            <v>BB416</v>
          </cell>
        </row>
        <row r="1548">
          <cell r="A1548" t="str">
            <v>BB417</v>
          </cell>
        </row>
        <row r="1549">
          <cell r="A1549" t="str">
            <v>BB418</v>
          </cell>
        </row>
        <row r="1550">
          <cell r="A1550" t="str">
            <v>BB419</v>
          </cell>
        </row>
        <row r="1551">
          <cell r="A1551" t="str">
            <v>BB42</v>
          </cell>
        </row>
        <row r="1552">
          <cell r="A1552" t="str">
            <v>BB420</v>
          </cell>
        </row>
        <row r="1553">
          <cell r="A1553" t="str">
            <v>BB421</v>
          </cell>
        </row>
        <row r="1554">
          <cell r="A1554" t="str">
            <v>BB422</v>
          </cell>
        </row>
        <row r="1555">
          <cell r="A1555" t="str">
            <v>BB423</v>
          </cell>
        </row>
        <row r="1556">
          <cell r="A1556" t="str">
            <v>BB424</v>
          </cell>
        </row>
        <row r="1557">
          <cell r="A1557" t="str">
            <v>BB425</v>
          </cell>
        </row>
        <row r="1558">
          <cell r="A1558" t="str">
            <v>BB426</v>
          </cell>
        </row>
        <row r="1559">
          <cell r="A1559" t="str">
            <v>BB427</v>
          </cell>
        </row>
        <row r="1560">
          <cell r="A1560" t="str">
            <v>BB428</v>
          </cell>
        </row>
        <row r="1561">
          <cell r="A1561" t="str">
            <v>BB433</v>
          </cell>
        </row>
        <row r="1562">
          <cell r="A1562" t="str">
            <v>BB434</v>
          </cell>
        </row>
        <row r="1563">
          <cell r="A1563" t="str">
            <v>BB435</v>
          </cell>
        </row>
        <row r="1564">
          <cell r="A1564" t="str">
            <v>BB436</v>
          </cell>
        </row>
        <row r="1565">
          <cell r="A1565" t="str">
            <v>BB437</v>
          </cell>
        </row>
        <row r="1566">
          <cell r="A1566" t="str">
            <v>BB438</v>
          </cell>
        </row>
        <row r="1567">
          <cell r="A1567" t="str">
            <v>BB439</v>
          </cell>
        </row>
        <row r="1568">
          <cell r="A1568" t="str">
            <v>BB44</v>
          </cell>
        </row>
        <row r="1569">
          <cell r="A1569" t="str">
            <v>BB440</v>
          </cell>
        </row>
        <row r="1570">
          <cell r="A1570" t="str">
            <v>BB441</v>
          </cell>
        </row>
        <row r="1571">
          <cell r="A1571" t="str">
            <v>BB442</v>
          </cell>
        </row>
        <row r="1572">
          <cell r="A1572" t="str">
            <v>BB444</v>
          </cell>
        </row>
        <row r="1573">
          <cell r="A1573" t="str">
            <v>BB445</v>
          </cell>
        </row>
        <row r="1574">
          <cell r="A1574" t="str">
            <v>BB446</v>
          </cell>
        </row>
        <row r="1575">
          <cell r="A1575" t="str">
            <v>BB447</v>
          </cell>
        </row>
        <row r="1576">
          <cell r="A1576" t="str">
            <v>BB448</v>
          </cell>
        </row>
        <row r="1577">
          <cell r="A1577" t="str">
            <v>BB449</v>
          </cell>
        </row>
        <row r="1578">
          <cell r="A1578" t="str">
            <v>BB45</v>
          </cell>
        </row>
        <row r="1579">
          <cell r="A1579" t="str">
            <v>BB450</v>
          </cell>
        </row>
        <row r="1580">
          <cell r="A1580" t="str">
            <v>BB451</v>
          </cell>
        </row>
        <row r="1581">
          <cell r="A1581" t="str">
            <v>BB454</v>
          </cell>
        </row>
        <row r="1582">
          <cell r="A1582" t="str">
            <v>BB456</v>
          </cell>
        </row>
        <row r="1583">
          <cell r="A1583" t="str">
            <v>BB457</v>
          </cell>
        </row>
        <row r="1584">
          <cell r="A1584" t="str">
            <v>BB458</v>
          </cell>
        </row>
        <row r="1585">
          <cell r="A1585" t="str">
            <v>BB46</v>
          </cell>
        </row>
        <row r="1586">
          <cell r="A1586" t="str">
            <v>BB460</v>
          </cell>
        </row>
        <row r="1587">
          <cell r="A1587" t="str">
            <v>BB463</v>
          </cell>
        </row>
        <row r="1588">
          <cell r="A1588" t="str">
            <v>BB464</v>
          </cell>
        </row>
        <row r="1589">
          <cell r="A1589" t="str">
            <v>BB466</v>
          </cell>
        </row>
        <row r="1590">
          <cell r="A1590" t="str">
            <v>BB467</v>
          </cell>
        </row>
        <row r="1591">
          <cell r="A1591" t="str">
            <v>BB469</v>
          </cell>
        </row>
        <row r="1592">
          <cell r="A1592" t="str">
            <v>BB470</v>
          </cell>
        </row>
        <row r="1593">
          <cell r="A1593" t="str">
            <v>BB471</v>
          </cell>
        </row>
        <row r="1594">
          <cell r="A1594" t="str">
            <v>BB472</v>
          </cell>
        </row>
        <row r="1595">
          <cell r="A1595" t="str">
            <v>BB473</v>
          </cell>
        </row>
        <row r="1596">
          <cell r="A1596" t="str">
            <v>BB474</v>
          </cell>
        </row>
        <row r="1597">
          <cell r="A1597" t="str">
            <v>BB475</v>
          </cell>
        </row>
        <row r="1598">
          <cell r="A1598" t="str">
            <v>BB476</v>
          </cell>
        </row>
        <row r="1599">
          <cell r="A1599" t="str">
            <v>BB477</v>
          </cell>
        </row>
        <row r="1600">
          <cell r="A1600" t="str">
            <v>BB478</v>
          </cell>
        </row>
        <row r="1601">
          <cell r="A1601" t="str">
            <v>BB479</v>
          </cell>
        </row>
        <row r="1602">
          <cell r="A1602" t="str">
            <v>BB481</v>
          </cell>
        </row>
        <row r="1603">
          <cell r="A1603" t="str">
            <v>BB482</v>
          </cell>
        </row>
        <row r="1604">
          <cell r="A1604" t="str">
            <v>BB483</v>
          </cell>
        </row>
        <row r="1605">
          <cell r="A1605" t="str">
            <v>BB484</v>
          </cell>
        </row>
        <row r="1606">
          <cell r="A1606" t="str">
            <v>BB49</v>
          </cell>
        </row>
        <row r="1607">
          <cell r="A1607" t="str">
            <v>BB495</v>
          </cell>
        </row>
        <row r="1608">
          <cell r="A1608" t="str">
            <v>BB496</v>
          </cell>
        </row>
        <row r="1609">
          <cell r="A1609" t="str">
            <v>BB497</v>
          </cell>
        </row>
        <row r="1610">
          <cell r="A1610" t="str">
            <v>BB498</v>
          </cell>
        </row>
        <row r="1611">
          <cell r="A1611" t="str">
            <v>BB499</v>
          </cell>
        </row>
        <row r="1612">
          <cell r="A1612" t="str">
            <v>BB50</v>
          </cell>
        </row>
        <row r="1613">
          <cell r="A1613" t="str">
            <v>BB500</v>
          </cell>
        </row>
        <row r="1614">
          <cell r="A1614" t="str">
            <v>BB501</v>
          </cell>
        </row>
        <row r="1615">
          <cell r="A1615" t="str">
            <v>BB502</v>
          </cell>
        </row>
        <row r="1616">
          <cell r="A1616" t="str">
            <v>BB503</v>
          </cell>
        </row>
        <row r="1617">
          <cell r="A1617" t="str">
            <v>BB504</v>
          </cell>
        </row>
        <row r="1618">
          <cell r="A1618" t="str">
            <v>BB505</v>
          </cell>
        </row>
        <row r="1619">
          <cell r="A1619" t="str">
            <v>BB506</v>
          </cell>
        </row>
        <row r="1620">
          <cell r="A1620" t="str">
            <v>BB507</v>
          </cell>
        </row>
        <row r="1621">
          <cell r="A1621" t="str">
            <v>BB508</v>
          </cell>
        </row>
        <row r="1622">
          <cell r="A1622" t="str">
            <v>BB509</v>
          </cell>
        </row>
        <row r="1623">
          <cell r="A1623" t="str">
            <v>BB510</v>
          </cell>
        </row>
        <row r="1624">
          <cell r="A1624" t="str">
            <v>BB511</v>
          </cell>
        </row>
        <row r="1625">
          <cell r="A1625" t="str">
            <v>BB512</v>
          </cell>
        </row>
        <row r="1626">
          <cell r="A1626" t="str">
            <v>BB513</v>
          </cell>
        </row>
        <row r="1627">
          <cell r="A1627" t="str">
            <v>BB514</v>
          </cell>
        </row>
        <row r="1628">
          <cell r="A1628" t="str">
            <v>BB515</v>
          </cell>
        </row>
        <row r="1629">
          <cell r="A1629" t="str">
            <v>BB516</v>
          </cell>
        </row>
        <row r="1630">
          <cell r="A1630" t="str">
            <v>BB517</v>
          </cell>
        </row>
        <row r="1631">
          <cell r="A1631" t="str">
            <v>BB519</v>
          </cell>
        </row>
        <row r="1632">
          <cell r="A1632" t="str">
            <v>BB520</v>
          </cell>
        </row>
        <row r="1633">
          <cell r="A1633" t="str">
            <v>BB521</v>
          </cell>
        </row>
        <row r="1634">
          <cell r="A1634" t="str">
            <v>BB522</v>
          </cell>
        </row>
        <row r="1635">
          <cell r="A1635" t="str">
            <v>BB524</v>
          </cell>
        </row>
        <row r="1636">
          <cell r="A1636" t="str">
            <v>BB525</v>
          </cell>
        </row>
        <row r="1637">
          <cell r="A1637" t="str">
            <v>BB526</v>
          </cell>
        </row>
        <row r="1638">
          <cell r="A1638" t="str">
            <v>BB527</v>
          </cell>
        </row>
        <row r="1639">
          <cell r="A1639" t="str">
            <v>BB528</v>
          </cell>
        </row>
        <row r="1640">
          <cell r="A1640" t="str">
            <v>BB529</v>
          </cell>
        </row>
        <row r="1641">
          <cell r="A1641" t="str">
            <v>BB53</v>
          </cell>
        </row>
        <row r="1642">
          <cell r="A1642" t="str">
            <v>BB530</v>
          </cell>
        </row>
        <row r="1643">
          <cell r="A1643" t="str">
            <v>BB531</v>
          </cell>
        </row>
        <row r="1644">
          <cell r="A1644" t="str">
            <v>BB532</v>
          </cell>
        </row>
        <row r="1645">
          <cell r="A1645" t="str">
            <v>BB534</v>
          </cell>
        </row>
        <row r="1646">
          <cell r="A1646" t="str">
            <v>BB535</v>
          </cell>
        </row>
        <row r="1647">
          <cell r="A1647" t="str">
            <v>BB536</v>
          </cell>
        </row>
        <row r="1648">
          <cell r="A1648" t="str">
            <v>BB538</v>
          </cell>
        </row>
        <row r="1649">
          <cell r="A1649" t="str">
            <v>BB539</v>
          </cell>
        </row>
        <row r="1650">
          <cell r="A1650" t="str">
            <v>BB54</v>
          </cell>
        </row>
        <row r="1651">
          <cell r="A1651" t="str">
            <v>BB545</v>
          </cell>
        </row>
        <row r="1652">
          <cell r="A1652" t="str">
            <v>BB55</v>
          </cell>
        </row>
        <row r="1653">
          <cell r="A1653" t="str">
            <v>BB555</v>
          </cell>
        </row>
        <row r="1654">
          <cell r="A1654" t="str">
            <v>BB557</v>
          </cell>
        </row>
        <row r="1655">
          <cell r="A1655" t="str">
            <v>BB558</v>
          </cell>
        </row>
        <row r="1656">
          <cell r="A1656" t="str">
            <v>BB559</v>
          </cell>
        </row>
        <row r="1657">
          <cell r="A1657" t="str">
            <v>BB56</v>
          </cell>
        </row>
        <row r="1658">
          <cell r="A1658" t="str">
            <v>BB560</v>
          </cell>
        </row>
        <row r="1659">
          <cell r="A1659" t="str">
            <v>BB561</v>
          </cell>
        </row>
        <row r="1660">
          <cell r="A1660" t="str">
            <v>BB562</v>
          </cell>
        </row>
        <row r="1661">
          <cell r="A1661" t="str">
            <v>BB563</v>
          </cell>
        </row>
        <row r="1662">
          <cell r="A1662" t="str">
            <v>BB564</v>
          </cell>
        </row>
        <row r="1663">
          <cell r="A1663" t="str">
            <v>BB565</v>
          </cell>
        </row>
        <row r="1664">
          <cell r="A1664" t="str">
            <v>BB566</v>
          </cell>
        </row>
        <row r="1665">
          <cell r="A1665" t="str">
            <v>BB569</v>
          </cell>
        </row>
        <row r="1666">
          <cell r="A1666" t="str">
            <v>BB57</v>
          </cell>
        </row>
        <row r="1667">
          <cell r="A1667" t="str">
            <v>BB572</v>
          </cell>
        </row>
        <row r="1668">
          <cell r="A1668" t="str">
            <v>BB573</v>
          </cell>
        </row>
        <row r="1669">
          <cell r="A1669" t="str">
            <v>BB574</v>
          </cell>
        </row>
        <row r="1670">
          <cell r="A1670" t="str">
            <v>BB575</v>
          </cell>
        </row>
        <row r="1671">
          <cell r="A1671" t="str">
            <v>BB576</v>
          </cell>
        </row>
        <row r="1672">
          <cell r="A1672" t="str">
            <v>BB577</v>
          </cell>
        </row>
        <row r="1673">
          <cell r="A1673" t="str">
            <v>BB578</v>
          </cell>
        </row>
        <row r="1674">
          <cell r="A1674" t="str">
            <v>BB579</v>
          </cell>
        </row>
        <row r="1675">
          <cell r="A1675" t="str">
            <v>BB58</v>
          </cell>
        </row>
        <row r="1676">
          <cell r="A1676" t="str">
            <v>BB585</v>
          </cell>
        </row>
        <row r="1677">
          <cell r="A1677" t="str">
            <v>BB59</v>
          </cell>
        </row>
        <row r="1678">
          <cell r="A1678" t="str">
            <v>BB593</v>
          </cell>
        </row>
        <row r="1679">
          <cell r="A1679" t="str">
            <v>BB594</v>
          </cell>
        </row>
        <row r="1680">
          <cell r="A1680" t="str">
            <v>BB595</v>
          </cell>
        </row>
        <row r="1681">
          <cell r="A1681" t="str">
            <v>BB60</v>
          </cell>
        </row>
        <row r="1682">
          <cell r="A1682" t="str">
            <v>BB602</v>
          </cell>
        </row>
        <row r="1683">
          <cell r="A1683" t="str">
            <v>BB604</v>
          </cell>
        </row>
        <row r="1684">
          <cell r="A1684" t="str">
            <v>BB61</v>
          </cell>
        </row>
        <row r="1685">
          <cell r="A1685" t="str">
            <v>BB612</v>
          </cell>
        </row>
        <row r="1686">
          <cell r="A1686" t="str">
            <v>BB617</v>
          </cell>
        </row>
        <row r="1687">
          <cell r="A1687" t="str">
            <v>BB618</v>
          </cell>
        </row>
        <row r="1688">
          <cell r="A1688" t="str">
            <v>BB619</v>
          </cell>
        </row>
        <row r="1689">
          <cell r="A1689" t="str">
            <v>BB620</v>
          </cell>
        </row>
        <row r="1690">
          <cell r="A1690" t="str">
            <v>BB621</v>
          </cell>
        </row>
        <row r="1691">
          <cell r="A1691" t="str">
            <v>BB622</v>
          </cell>
        </row>
        <row r="1692">
          <cell r="A1692" t="str">
            <v>BB623</v>
          </cell>
        </row>
        <row r="1693">
          <cell r="A1693" t="str">
            <v>BB624</v>
          </cell>
        </row>
        <row r="1694">
          <cell r="A1694" t="str">
            <v>BB625</v>
          </cell>
        </row>
        <row r="1695">
          <cell r="A1695" t="str">
            <v>BB628</v>
          </cell>
        </row>
        <row r="1696">
          <cell r="A1696" t="str">
            <v>BB63</v>
          </cell>
        </row>
        <row r="1697">
          <cell r="A1697" t="str">
            <v>BB631</v>
          </cell>
        </row>
        <row r="1698">
          <cell r="A1698" t="str">
            <v>BB632</v>
          </cell>
        </row>
        <row r="1699">
          <cell r="A1699" t="str">
            <v>BB633</v>
          </cell>
        </row>
        <row r="1700">
          <cell r="A1700" t="str">
            <v>BB634</v>
          </cell>
        </row>
        <row r="1701">
          <cell r="A1701" t="str">
            <v>BB636</v>
          </cell>
        </row>
        <row r="1702">
          <cell r="A1702" t="str">
            <v>BB637</v>
          </cell>
        </row>
        <row r="1703">
          <cell r="A1703" t="str">
            <v>BB638</v>
          </cell>
        </row>
        <row r="1704">
          <cell r="A1704" t="str">
            <v>BB639</v>
          </cell>
        </row>
        <row r="1705">
          <cell r="A1705" t="str">
            <v>BB642</v>
          </cell>
        </row>
        <row r="1706">
          <cell r="A1706" t="str">
            <v>BB643</v>
          </cell>
        </row>
        <row r="1707">
          <cell r="A1707" t="str">
            <v>BB644</v>
          </cell>
        </row>
        <row r="1708">
          <cell r="A1708" t="str">
            <v>BB645</v>
          </cell>
        </row>
        <row r="1709">
          <cell r="A1709" t="str">
            <v>BB646</v>
          </cell>
        </row>
        <row r="1710">
          <cell r="A1710" t="str">
            <v>BB648</v>
          </cell>
        </row>
        <row r="1711">
          <cell r="A1711" t="str">
            <v>BB649</v>
          </cell>
        </row>
        <row r="1712">
          <cell r="A1712" t="str">
            <v>BB65</v>
          </cell>
        </row>
        <row r="1713">
          <cell r="A1713" t="str">
            <v>BB66</v>
          </cell>
        </row>
        <row r="1714">
          <cell r="A1714" t="str">
            <v>BB668</v>
          </cell>
        </row>
        <row r="1715">
          <cell r="A1715" t="str">
            <v>BB67</v>
          </cell>
        </row>
        <row r="1716">
          <cell r="A1716" t="str">
            <v>BB68</v>
          </cell>
        </row>
        <row r="1717">
          <cell r="A1717" t="str">
            <v>BB69</v>
          </cell>
        </row>
        <row r="1718">
          <cell r="A1718" t="str">
            <v>BB702</v>
          </cell>
        </row>
        <row r="1719">
          <cell r="A1719" t="str">
            <v>BB71</v>
          </cell>
        </row>
        <row r="1720">
          <cell r="A1720" t="str">
            <v>BB72</v>
          </cell>
        </row>
        <row r="1721">
          <cell r="A1721" t="str">
            <v>BB73</v>
          </cell>
        </row>
        <row r="1722">
          <cell r="A1722" t="str">
            <v>BB742</v>
          </cell>
        </row>
        <row r="1723">
          <cell r="A1723" t="str">
            <v>BB743</v>
          </cell>
        </row>
        <row r="1724">
          <cell r="A1724" t="str">
            <v>BB748</v>
          </cell>
        </row>
        <row r="1725">
          <cell r="A1725" t="str">
            <v>BB749</v>
          </cell>
        </row>
        <row r="1726">
          <cell r="A1726" t="str">
            <v>BB755</v>
          </cell>
        </row>
        <row r="1727">
          <cell r="A1727" t="str">
            <v>BB756</v>
          </cell>
        </row>
        <row r="1728">
          <cell r="A1728" t="str">
            <v>BB757</v>
          </cell>
        </row>
        <row r="1729">
          <cell r="A1729" t="str">
            <v>BB76</v>
          </cell>
        </row>
        <row r="1730">
          <cell r="A1730" t="str">
            <v>BB763</v>
          </cell>
        </row>
        <row r="1731">
          <cell r="A1731" t="str">
            <v>BB769</v>
          </cell>
        </row>
        <row r="1732">
          <cell r="A1732" t="str">
            <v>BB77</v>
          </cell>
        </row>
        <row r="1733">
          <cell r="A1733" t="str">
            <v>BB771</v>
          </cell>
        </row>
        <row r="1734">
          <cell r="A1734" t="str">
            <v>BB772</v>
          </cell>
        </row>
        <row r="1735">
          <cell r="A1735" t="str">
            <v>BB78</v>
          </cell>
        </row>
        <row r="1736">
          <cell r="A1736" t="str">
            <v>BB79</v>
          </cell>
        </row>
        <row r="1737">
          <cell r="A1737" t="str">
            <v>BB80</v>
          </cell>
        </row>
        <row r="1738">
          <cell r="A1738" t="str">
            <v>BB805</v>
          </cell>
        </row>
        <row r="1739">
          <cell r="A1739" t="str">
            <v>BB81</v>
          </cell>
        </row>
        <row r="1740">
          <cell r="A1740" t="str">
            <v>BB82</v>
          </cell>
        </row>
        <row r="1741">
          <cell r="A1741" t="str">
            <v>BB828</v>
          </cell>
        </row>
        <row r="1742">
          <cell r="A1742" t="str">
            <v>BB829</v>
          </cell>
        </row>
        <row r="1743">
          <cell r="A1743" t="str">
            <v>BB83</v>
          </cell>
        </row>
        <row r="1744">
          <cell r="A1744" t="str">
            <v>BB830</v>
          </cell>
        </row>
        <row r="1745">
          <cell r="A1745" t="str">
            <v>BB834</v>
          </cell>
        </row>
        <row r="1746">
          <cell r="A1746" t="str">
            <v>BB835</v>
          </cell>
        </row>
        <row r="1747">
          <cell r="A1747" t="str">
            <v>BB836</v>
          </cell>
        </row>
        <row r="1748">
          <cell r="A1748" t="str">
            <v>BB837</v>
          </cell>
        </row>
        <row r="1749">
          <cell r="A1749" t="str">
            <v>BB838</v>
          </cell>
        </row>
        <row r="1750">
          <cell r="A1750" t="str">
            <v>BB839</v>
          </cell>
        </row>
        <row r="1751">
          <cell r="A1751" t="str">
            <v>BB84</v>
          </cell>
        </row>
        <row r="1752">
          <cell r="A1752" t="str">
            <v>BB840</v>
          </cell>
        </row>
        <row r="1753">
          <cell r="A1753" t="str">
            <v>BB841</v>
          </cell>
        </row>
        <row r="1754">
          <cell r="A1754" t="str">
            <v>BB842</v>
          </cell>
        </row>
        <row r="1755">
          <cell r="A1755" t="str">
            <v>BB843</v>
          </cell>
        </row>
        <row r="1756">
          <cell r="A1756" t="str">
            <v>BB844</v>
          </cell>
        </row>
        <row r="1757">
          <cell r="A1757" t="str">
            <v>BB845</v>
          </cell>
        </row>
        <row r="1758">
          <cell r="A1758" t="str">
            <v>BB846</v>
          </cell>
        </row>
        <row r="1759">
          <cell r="A1759" t="str">
            <v>BB85</v>
          </cell>
        </row>
        <row r="1760">
          <cell r="A1760" t="str">
            <v>BB86</v>
          </cell>
        </row>
        <row r="1761">
          <cell r="A1761" t="str">
            <v>BB87</v>
          </cell>
        </row>
        <row r="1762">
          <cell r="A1762" t="str">
            <v>BB89</v>
          </cell>
        </row>
        <row r="1763">
          <cell r="A1763" t="str">
            <v>BB90</v>
          </cell>
        </row>
        <row r="1764">
          <cell r="A1764" t="str">
            <v>BB91</v>
          </cell>
        </row>
        <row r="1765">
          <cell r="A1765" t="str">
            <v>BB93</v>
          </cell>
        </row>
        <row r="1766">
          <cell r="A1766" t="str">
            <v>BB95</v>
          </cell>
        </row>
        <row r="1767">
          <cell r="A1767" t="str">
            <v>BB96</v>
          </cell>
        </row>
        <row r="1768">
          <cell r="A1768" t="str">
            <v>BB98</v>
          </cell>
        </row>
        <row r="1769">
          <cell r="A1769" t="str">
            <v>BB99</v>
          </cell>
        </row>
      </sheetData>
      <sheetData sheetId="9"/>
      <sheetData sheetId="10"/>
      <sheetData sheetId="11" refreshError="1"/>
      <sheetData sheetId="1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62"/>
      <sheetName val="062 (2)"/>
    </sheetNames>
    <sheetDataSet>
      <sheetData sheetId="0">
        <row r="1">
          <cell r="A1" t="str">
            <v>MINISTERIO DE EDUCACION NACIONAL</v>
          </cell>
        </row>
        <row r="2">
          <cell r="A2" t="str">
            <v>UNION TEMPORAL VALLE</v>
          </cell>
        </row>
        <row r="3">
          <cell r="A3" t="str">
            <v>CONSTRUCCIÓN DE DOS AULAS</v>
          </cell>
        </row>
        <row r="4">
          <cell r="A4" t="str">
            <v>I.E. TOMAS CIPRIANO MOSQUERA</v>
          </cell>
        </row>
        <row r="5">
          <cell r="A5" t="str">
            <v>MUNICIPIO DE POPAYAN</v>
          </cell>
        </row>
        <row r="6">
          <cell r="A6" t="str">
            <v>Presupuesto</v>
          </cell>
        </row>
        <row r="7">
          <cell r="A7" t="str">
            <v>Clave</v>
          </cell>
          <cell r="B7" t="str">
            <v>Descripción</v>
          </cell>
          <cell r="C7" t="str">
            <v>Unidad</v>
          </cell>
          <cell r="D7" t="str">
            <v xml:space="preserve">Cantidad </v>
          </cell>
          <cell r="E7" t="str">
            <v>Precio U.</v>
          </cell>
          <cell r="F7" t="str">
            <v>%</v>
          </cell>
          <cell r="G7" t="str">
            <v>Total</v>
          </cell>
        </row>
      </sheetData>
      <sheetData sheetId="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INSUMOS"/>
      <sheetName val="XComponentes"/>
      <sheetName val="XActividades"/>
      <sheetName val="AIU Nuevo"/>
      <sheetName val="ANALISIS DE AIU"/>
      <sheetName val="Cuadro Resumen"/>
      <sheetName val="Resumen m2"/>
      <sheetName val="DOTACIÓN"/>
      <sheetName val="Datos entrada"/>
      <sheetName val="Salarios"/>
      <sheetName val="Cuadrillas"/>
      <sheetName val="Trans"/>
      <sheetName val="Equ"/>
      <sheetName val="Mat"/>
      <sheetName val="Hoja Base"/>
      <sheetName val="Mort 1-3"/>
      <sheetName val="Mort 1-3 Imper"/>
      <sheetName val="Mort 1-4"/>
      <sheetName val="Mort 1-4 Imper"/>
      <sheetName val="Mort 1-5"/>
      <sheetName val="Mort 1-7"/>
      <sheetName val="Concr 1,500"/>
      <sheetName val="Concr 2,000"/>
      <sheetName val="Concr 2,500"/>
      <sheetName val="Concr 3,000"/>
      <sheetName val="Concr 3,500"/>
      <sheetName val="Concr 4,000 "/>
      <sheetName val=" Acero 60000 Refuerzo "/>
      <sheetName val=" Malla Electrosoldada "/>
      <sheetName val="P Eléctrico"/>
      <sheetName val="P Agua Fria"/>
      <sheetName val="P Sanitario"/>
      <sheetName val="Granito pulido "/>
      <sheetName val="Marcos puerta"/>
      <sheetName val="Marcos ventana"/>
      <sheetName val="1,1,1 Campamt"/>
      <sheetName val="1,1,2 Alquiler Campameto"/>
      <sheetName val="1,1,3 Limpieza"/>
      <sheetName val="1,1,4 Localización y replanteo"/>
      <sheetName val="1,1,6 Cerramiento Lona"/>
      <sheetName val="1,1,7 Locali Manual"/>
      <sheetName val="1,2,1 Provicional agua"/>
      <sheetName val="1,2,2 Provicional luz"/>
      <sheetName val="1,3,1 Desmonte cubierta"/>
      <sheetName val="1,3,2 Demoliciòn muro"/>
      <sheetName val="1,3,3  Dm enchape"/>
      <sheetName val="1,3,4 Dm cimiento"/>
      <sheetName val="1,3,5 Dm Vig-colum"/>
      <sheetName val="1,3,6 Demolicion placa"/>
      <sheetName val="1,3,7  Dm Aparatos"/>
      <sheetName val="1,4,2 Traslado postes"/>
      <sheetName val="1,4,3 Arb 5"/>
      <sheetName val="1,4,4 Arb 10"/>
      <sheetName val="1,4,5 Arb 15"/>
      <sheetName val="1,4,6 Arb 20"/>
      <sheetName val="1,4,7 Arb +20"/>
      <sheetName val="1,4,8 Traslado Arb"/>
      <sheetName val="2,1,1 Exc Mec"/>
      <sheetName val="2,1,2 Exc Man"/>
      <sheetName val="2,1,3 Exc M Sub base"/>
      <sheetName val="2,1,5 Relleno M Común"/>
      <sheetName val="2,1,6  Rellenos M Selec"/>
      <sheetName val="2,1,7  Sub base Recebo "/>
      <sheetName val="2,1,8 Geotextil NT"/>
      <sheetName val="2,1,9 Geotextil Tejido"/>
      <sheetName val="2,1,10 Relleno Recebo"/>
      <sheetName val="2,2,1 Concr pobre"/>
      <sheetName val="2,2,2 Concr Ciclopeo"/>
      <sheetName val="2,2,3 Muros de contencion"/>
      <sheetName val="2,2,4 Concreto Zapatas"/>
      <sheetName val="2,2,5 Vigas de cimentación"/>
      <sheetName val="2,2,6,1 Pilotes 0,30"/>
      <sheetName val="2,2,6,2 Pilotes 0,40"/>
      <sheetName val="2,2,6,3 Pilotes 0,60"/>
      <sheetName val="2,2,6,4 Pilotes 0,80"/>
      <sheetName val="2,2,6,5 Pilotes 0,90 "/>
      <sheetName val="2,2,7 Dados en concreto"/>
      <sheetName val="2,2,8 Placa Flotante 0,60"/>
      <sheetName val="2,2,9 Placas cont= 0,1"/>
      <sheetName val="2,2,10 Placas cont= 0,125"/>
      <sheetName val="2,2,11 Placas cont= 0,15"/>
      <sheetName val="2,3,1 Acero 37000 "/>
      <sheetName val="2,3,2 Acero 60000 Refuerzo"/>
      <sheetName val="2,3,3 Malla Electrosoldada"/>
      <sheetName val="2,4,1 Gaviones"/>
      <sheetName val="2,4,2 Cajon aislamiento vigas"/>
      <sheetName val="2,4,3 Icopor Aislante ciment. "/>
      <sheetName val="2,4,4 Pañete Taludes "/>
      <sheetName val="3,1,1 Novafort A.LL. 4&quot; 110mm "/>
      <sheetName val="3,1,2 Novafort A.LL.6&quot; 160mm  "/>
      <sheetName val="3,1,3 Novafort A.LL 8&quot;200 mm   "/>
      <sheetName val="3,1,4 Novafort 10&quot;A.LL. 255mm "/>
      <sheetName val="3,1,5 Novafort A.LL.12&quot; 315mm  "/>
      <sheetName val="3,1,6  Acc. Novafort. A.LL"/>
      <sheetName val="3,2,1 Novafort A.N. 4&quot; 110 "/>
      <sheetName val="3,2,2 Novafort A.N.6&quot; 160m "/>
      <sheetName val="3,2,3 Novafort A.N. 8&quot;200 mm"/>
      <sheetName val="3,2,4 Novafort 10&quot;A.N. 255 mm"/>
      <sheetName val="3,2,5 Novafort A.N.12&quot; 315mm"/>
      <sheetName val="3,2,6  Acc. Novafort. A.N."/>
      <sheetName val="3,3,1 Tuberia drenaje PVC 4&quot;"/>
      <sheetName val="3,3,2 Tuberia drenaje PVC 4&quot;"/>
      <sheetName val="3,3,3 Accesorio drenaje PVC 3&quot;"/>
      <sheetName val="3,3,4 Accesorio drenaje PVC 4&quot;"/>
      <sheetName val="3,3,5 Filtros Escorrentias"/>
      <sheetName val="3,4,1 Caja inspección 0,60 "/>
      <sheetName val="3,4,2 Caja inspección 0,80"/>
      <sheetName val="3,4,3 Caja inspección 1,00"/>
      <sheetName val="3,4,6 Carcamo"/>
      <sheetName val="3,4,7 Trampa de grasas"/>
      <sheetName val="3,4,8 Pozo Septico"/>
      <sheetName val="3,5,1 Exc Man "/>
      <sheetName val="3,5,2 Exc en recebo comp."/>
      <sheetName val="3,5,3  Relleno M seleccionado"/>
      <sheetName val="3,5,4 Relleno M Común "/>
      <sheetName val="3,5,5 Retiro sobrantes"/>
      <sheetName val="3,3,6 POZO INFILTRACIÓN"/>
      <sheetName val="3,4,4 Caja Distribuciòn 0,40  "/>
      <sheetName val="3,4,9 Caja discipadora"/>
      <sheetName val="3,6,2 Cabezal descarga"/>
      <sheetName val="4,1,1 Columnas"/>
      <sheetName val="4,1,2 Pantalla en concreto"/>
      <sheetName val="4,1,3 Muros"/>
      <sheetName val="4,2,1 Vigas aéreas"/>
      <sheetName val="4,2,2 Viga canal"/>
      <sheetName val="4,2,3  Vigas Prefabricadas"/>
      <sheetName val="4,3,1 Placa alig. Caseton 60"/>
      <sheetName val="4,3,2 Caseton 50 cm"/>
      <sheetName val="4,3,3 Caseton 45 cm"/>
      <sheetName val="4,3,4 Caseton 40 cm "/>
      <sheetName val="4,3,6 Placa maciza 0,20"/>
      <sheetName val="4,3,7 Placa maciza 0,125"/>
      <sheetName val="4,3,8 Placa maciza 0,10"/>
      <sheetName val="4,3,9 Placa maciza 0,15"/>
      <sheetName val="4,4,1 Escalera"/>
      <sheetName val="4,4,2 Rampas"/>
      <sheetName val="4,4,3 POZO CONCRETO 20 M3"/>
      <sheetName val="4,4,4 POZO CONCRETO"/>
      <sheetName val="4,4,5 Graderias en concreto"/>
      <sheetName val="4,5,1 Acero 37000  "/>
      <sheetName val="4,5,2 Acero 60000 est"/>
      <sheetName val="4,5,3 Malla Electrosoldada est"/>
      <sheetName val="4,6,1,1 Est Cubierta"/>
      <sheetName val="4,6,2,3 Cerrchas  Metàlica"/>
      <sheetName val="4,6,2,4 Perfil "/>
      <sheetName val="4,6,2,5 Templete"/>
      <sheetName val="5,1,1 Bloq Conc Estruc 0,12"/>
      <sheetName val="5,1,2 Bloque concreto divisorio"/>
      <sheetName val="5,1,3 Bloq tipo piedra"/>
      <sheetName val="5,1,5  Calados en Concreto"/>
      <sheetName val="5,1,6 Bloq Conc Estruc 014"/>
      <sheetName val="5,1,7 Bloq Conc Estruc 019"/>
      <sheetName val="5,2,1 Ladrillo común"/>
      <sheetName val="5,2,2 Ladrillo estructural"/>
      <sheetName val="5,2,3 Ladrillo común sobrecimie"/>
      <sheetName val="5,2,4 Ladrillo Prensado portant"/>
      <sheetName val="5,2,6 Muro en bloque No 4"/>
      <sheetName val="5,3,1 Enchape ladrillo arcilla"/>
      <sheetName val="5,3,3 Alfagias ladrillo arcilla"/>
      <sheetName val="5,3,4 Remate ladrillo arcilla"/>
      <sheetName val="5,4,1 Grouting-Concreto fluido"/>
      <sheetName val="5,4,2 Remates"/>
      <sheetName val="5,5,1 Anclajes Epoxicos"/>
      <sheetName val="5,5,2 Acero 37000 mamp"/>
      <sheetName val="5,5,3 Malla Electrosoldada "/>
      <sheetName val="5,5,4 Grafiles 6 mm"/>
      <sheetName val="5,6,1 Instalaciòn carpint. Meta"/>
      <sheetName val="6,1,1 Alfajias"/>
      <sheetName val="6,1,2 Dinteles"/>
      <sheetName val="6,1,3 Remates sobre mamposteria"/>
      <sheetName val="6.1.8 Pergolas"/>
      <sheetName val="6.1.9 Gargolas"/>
      <sheetName val="6,1,10 Gradas en Concreto"/>
      <sheetName val="6,1,11 PLAQUETAS"/>
      <sheetName val="6,1,15 Bordillos ducha y aseo"/>
      <sheetName val="6,1,17 Carcamo"/>
      <sheetName val="6,1,18 Cañuela Per"/>
      <sheetName val="6,2,1 Mesones en concreto"/>
      <sheetName val="6,2,2 Mesones lavamanos"/>
      <sheetName val="6,2,3 Mesones laboratorios"/>
      <sheetName val="6,2,5 Bancas Concreto"/>
      <sheetName val="6,2,8 Alfajias 2"/>
      <sheetName val="7,1,1,1 Acometida PVC-P 2&quot;"/>
      <sheetName val="7,1,1,2 Accesorio PVC-P 2&quot; "/>
      <sheetName val="7,1,1,5 Bajantes A.N.  PVC 3&quot;"/>
      <sheetName val="7,1,1,6 Bajantes A.N 4&quot;"/>
      <sheetName val="7,1,2,1 Tuberia H.G. 1&quot;"/>
      <sheetName val="7,1,2,2  Accesorio H.G. 1&quot; "/>
      <sheetName val="7,1,2,3 Flotador 1"/>
      <sheetName val="7,1,2,4 Tanque Plastico"/>
      <sheetName val="7,1,3,1 Tuberia H.G. 1&quot;cuarto "/>
      <sheetName val="7,1,3,2  Accesorio H.G.1&quot;cuarto"/>
      <sheetName val="7,1,3,3  Registro R. W. 1&quot;"/>
      <sheetName val="7,1,3,4  Cheque Helber 1&quot;"/>
      <sheetName val="7,1,3,7  Tanque Subterrraneo"/>
      <sheetName val="7,1,4,1 Tuberia H.G. 1 1.2&quot;"/>
      <sheetName val="7,1,4,2  Accesorio H.G.1 1.2&quot;"/>
      <sheetName val="7,1,4,3  Registro R. W. 1. 1.2&quot;"/>
      <sheetName val="7,1,4,4  Cheque  Helber 1 1.2&quot;"/>
      <sheetName val="7,1,5,1 Registro 1.2&quot;"/>
      <sheetName val="7,1,5,2 Registro 3 4"/>
      <sheetName val="7,1,5,3 Registro 1 "/>
      <sheetName val="7,1,5,4 Registro 114"/>
      <sheetName val="7,1,5,5 Registro 1 12"/>
      <sheetName val="7,1,5,6 Registro 2 "/>
      <sheetName val="7,1,5,8 Caja registro "/>
      <sheetName val="7,1,6,1 Acometida media"/>
      <sheetName val="7,1,6,2 Acometida 1PL"/>
      <sheetName val="7,1,6,3 Registro PD media"/>
      <sheetName val="7,1,6,4 Acometida 1 14"/>
      <sheetName val="7,1,6,5 Tuberia 1 12"/>
      <sheetName val="7,1,6,6 Acometida 2"/>
      <sheetName val="7,1,6,7 Tubo UZ 2&quot;"/>
      <sheetName val="7,1,6,8 Acometida 1 12"/>
      <sheetName val="7,1,6,9 Tuberia UZ 3&quot;"/>
      <sheetName val="7,1,6,10 Accesorio UZ  2&quot;"/>
      <sheetName val="7,1,6,11 Accesorio UZ 3&quot;"/>
      <sheetName val="7,1,7,1 Tuberia H.G. 1.2&quot;"/>
      <sheetName val="7,1,7,2  Accesorio H.G.1.2&quot;"/>
      <sheetName val="7,1,7,3 Registro Corte 1.2&quot; "/>
      <sheetName val="7,1,7,4 Registro 1.2&quot;"/>
      <sheetName val="7,1,7,5 Caja para medidor"/>
      <sheetName val="7,1,8,1 P Agua Fria Lavamanos"/>
      <sheetName val="7,1,8,2 Punto  Agua Fria 1 1.2&quot;"/>
      <sheetName val="7,1,8,3 P Agua Fria Sanitarios"/>
      <sheetName val="7,1,8,4 P Agua Fria Orinales"/>
      <sheetName val="7,1,8,5 P Agua Fria pocetas lab"/>
      <sheetName val="7,1,8,6 P Agua Fria Ducha"/>
      <sheetName val="7,1,8,7 P Agua Fria Pocetas"/>
      <sheetName val="7,1,8,8 Llave  Manguera 1.2&quot;"/>
      <sheetName val="7,1,8,10  Tapòn H.G.1.2&quot;"/>
      <sheetName val="7,1,8,11  Tapòn P.V.C.1.2&quot; "/>
      <sheetName val="7,1,8,12  Camara aire H.G.1.2&quot;"/>
      <sheetName val="7,1,8,13  Camara aire P.V.C.P "/>
      <sheetName val="7,1,9,1 P Sanitario lavamanos"/>
      <sheetName val="7,1,9,3 P Sanitario Sanit"/>
      <sheetName val="7,1,9,4 P Sanitario Orinales"/>
      <sheetName val="7,1,9,5  P Sifòn PVC-S 4&quot;"/>
      <sheetName val="7,1,9,6  P Sifòn PVC-S 2&quot; "/>
      <sheetName val="7,1,9,7 P Sanitario Pocetas"/>
      <sheetName val="7,1,9,9 P Sanitario sifon"/>
      <sheetName val="7,1,10,1 Acomet sanit"/>
      <sheetName val="7,1,10,2 Pto 3&quot;"/>
      <sheetName val="7,1,10,2 Punto Vent 3&quot;"/>
      <sheetName val="7,1,10,3  Sanit 2"/>
      <sheetName val="6,1,19 Carcamo IDRD Tipo 5"/>
      <sheetName val="7,1,10,4 Sanit 3"/>
      <sheetName val="7,1,10,5 4pLG S"/>
      <sheetName val="7,1,11,1 Acomet lluvia"/>
      <sheetName val="7,1,11,2 Acomet lluvia 2"/>
      <sheetName val="7,1,11,3 3plg"/>
      <sheetName val="7,1,11,4&quot;"/>
      <sheetName val="7,1,11,5 Bajante PVC "/>
      <sheetName val="7,1,11,6 Accesorios PVC"/>
      <sheetName val="7,1,12,1 Instalaciòn Lavamanos"/>
      <sheetName val="7,1,12,2 Instalaciòn Sanitario "/>
      <sheetName val="7,1,12,8 Llave  Manguera 1.2 "/>
      <sheetName val="7,1,12,9 Acoflex lav.sant."/>
      <sheetName val="7,1,14 Lavado Tanque"/>
      <sheetName val="7,1,15 Desinfecciòn tanque"/>
      <sheetName val="7,1,16,2 Bomba"/>
      <sheetName val="7,2,1,1 Punto de gas"/>
      <sheetName val="7,2,1,2 Preinstalación gas"/>
      <sheetName val="7,2,1,3 Tuberia  tipo L 1.2&quot;"/>
      <sheetName val="7,2,1,4 Tuberia  tipo L 1&quot;"/>
      <sheetName val="7,2,1,5  Registro bola 1&quot; "/>
      <sheetName val="7,2,1,7  Rejilla vent. plastica"/>
      <sheetName val="8,1,1"/>
      <sheetName val="8,1,2"/>
      <sheetName val="8,1,3"/>
      <sheetName val="8,1,4"/>
      <sheetName val="8,2,1"/>
      <sheetName val="8,2,2"/>
      <sheetName val="8,2,3"/>
      <sheetName val="8,2,4"/>
      <sheetName val="8,3,1"/>
      <sheetName val="8,3,2"/>
      <sheetName val="8,3,3"/>
      <sheetName val="8,4,1"/>
      <sheetName val="8,5,1"/>
      <sheetName val="8,5,2"/>
      <sheetName val="8,5,3"/>
      <sheetName val="8,5,4"/>
      <sheetName val="8,5,5"/>
      <sheetName val="8,16"/>
      <sheetName val="8,17"/>
      <sheetName val="8,18"/>
      <sheetName val="8,21"/>
      <sheetName val="8,22"/>
      <sheetName val="8,23"/>
      <sheetName val="8,24"/>
      <sheetName val="8,25"/>
      <sheetName val="8,26"/>
      <sheetName val="8,27"/>
      <sheetName val="8,28"/>
      <sheetName val="8,29"/>
      <sheetName val="8,30"/>
      <sheetName val="8,31"/>
      <sheetName val="8,32"/>
      <sheetName val="8,33"/>
      <sheetName val="8,34"/>
      <sheetName val="8,35"/>
      <sheetName val="8,36"/>
      <sheetName val="8,37"/>
      <sheetName val="8,38"/>
      <sheetName val="8,39"/>
      <sheetName val="8,40"/>
      <sheetName val="8,41"/>
      <sheetName val="8,42"/>
      <sheetName val="8,43"/>
      <sheetName val="8,44"/>
      <sheetName val="8,45"/>
      <sheetName val="8,46"/>
      <sheetName val="8,47"/>
      <sheetName val="8,48"/>
      <sheetName val="8,49"/>
      <sheetName val="8,50"/>
      <sheetName val="8,51"/>
      <sheetName val="8,52"/>
      <sheetName val="8,53"/>
      <sheetName val="8,54"/>
      <sheetName val="8,55"/>
      <sheetName val="8,56"/>
      <sheetName val="8,57"/>
      <sheetName val="8,58"/>
      <sheetName val="8,59"/>
      <sheetName val="8,60"/>
      <sheetName val="8,61"/>
      <sheetName val="8,62"/>
      <sheetName val="8,63"/>
      <sheetName val="8,64"/>
      <sheetName val="8,65"/>
      <sheetName val="8,66"/>
      <sheetName val="8,67"/>
      <sheetName val="8,68"/>
      <sheetName val="8,69"/>
      <sheetName val="8,70"/>
      <sheetName val="8,71"/>
      <sheetName val="8,72"/>
      <sheetName val="8,73"/>
      <sheetName val="8,74"/>
      <sheetName val="8,75"/>
      <sheetName val="8,76"/>
      <sheetName val="8,77"/>
      <sheetName val="8,78"/>
      <sheetName val="8,79"/>
      <sheetName val="8,80"/>
      <sheetName val="8,81"/>
      <sheetName val="8,82"/>
      <sheetName val="8,83"/>
      <sheetName val="8,84"/>
      <sheetName val="8,85"/>
      <sheetName val="8,86"/>
      <sheetName val="8,87"/>
      <sheetName val="8,88"/>
      <sheetName val="8,89"/>
      <sheetName val="8,90"/>
      <sheetName val="8,91"/>
      <sheetName val="8,92"/>
      <sheetName val="8,93"/>
      <sheetName val="8,94"/>
      <sheetName val="9,1,1 Pañete impermeabilizado"/>
      <sheetName val="9,1,2 Pañete muros interiores"/>
      <sheetName val="9,1,3 Pañete Exteriores"/>
      <sheetName val="9,2,1 Pañete bajo placa"/>
      <sheetName val="10,1,1 base mueble concreto"/>
      <sheetName val="10,1,3 Alistado pisos"/>
      <sheetName val="10,1,4 Mortero afinado"/>
      <sheetName val="10,1,6 Acabado Escobeado"/>
      <sheetName val="10,2,1,3 Ceramica 0,20 x 0,20 "/>
      <sheetName val="10,2,2,3 Piso tablòn ges 0,30 "/>
      <sheetName val="10,2,4,1 Baldosin granito"/>
      <sheetName val="10,2,4,3 gravilla m2"/>
      <sheetName val="10,3,1,1 Tablòn cuarto 26"/>
      <sheetName val="10,3,2,1 Guardaescoba"/>
      <sheetName val="10,3,2,3 Media Caña"/>
      <sheetName val="10,3,2,5 Gravilla "/>
      <sheetName val="10,3,2,6 Granito"/>
      <sheetName val="10,4,2 Escalera en Granito"/>
      <sheetName val="10,5,3 Cenefas Gravilla "/>
      <sheetName val="11,1,1 Afinado Mortero"/>
      <sheetName val="11,1,2 Media Caña"/>
      <sheetName val="11,1,3 Afinado Viga canales"/>
      <sheetName val="11,1,4 foil aluminio"/>
      <sheetName val="11,2,2,1 Caballete"/>
      <sheetName val="11,2,2,2 remate"/>
      <sheetName val="11,2,3,1 Domo acrílico"/>
      <sheetName val="11,2,3,2 Acrilico transparente"/>
      <sheetName val="11,2,3,3 Teja trapezoidal Plast"/>
      <sheetName val="11,2,4,1  teja acero"/>
      <sheetName val="11,2,4,2 Tejaluz"/>
      <sheetName val="11,2,5,1 Teja Barro"/>
      <sheetName val="11,2,5,2 Limahoyas"/>
      <sheetName val="11,3,1 Canal Lámina"/>
      <sheetName val="11,3,2 Flashing"/>
      <sheetName val="11,3,3 Tragante 5x3"/>
      <sheetName val="11,3,4 Tragante 6x4"/>
      <sheetName val="11,3,5 Canal PVC"/>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row r="11">
          <cell r="A11" t="str">
            <v>A.C.P.M.</v>
          </cell>
        </row>
        <row r="12">
          <cell r="A12" t="str">
            <v>Abrazadera de 1"</v>
          </cell>
        </row>
        <row r="13">
          <cell r="A13" t="str">
            <v>Abrazadera de 1/2"</v>
          </cell>
        </row>
        <row r="14">
          <cell r="A14" t="str">
            <v>Abrazadera de 3/4"</v>
          </cell>
        </row>
        <row r="15">
          <cell r="A15" t="str">
            <v>Abrazadera metálica</v>
          </cell>
        </row>
        <row r="16">
          <cell r="A16" t="str">
            <v>Abrazadera metálica 1 1/2"</v>
          </cell>
        </row>
        <row r="17">
          <cell r="A17" t="str">
            <v>1.1.7</v>
          </cell>
        </row>
        <row r="18">
          <cell r="A18" t="str">
            <v>1.1.7</v>
          </cell>
        </row>
        <row r="19">
          <cell r="A19" t="str">
            <v>Abrazadera metálica 1 1/4"</v>
          </cell>
        </row>
        <row r="20">
          <cell r="A20" t="str">
            <v>Abrazadera metálica 1"</v>
          </cell>
        </row>
        <row r="21">
          <cell r="A21" t="str">
            <v>Abrazadera metálica 2"</v>
          </cell>
        </row>
        <row r="22">
          <cell r="A22" t="str">
            <v xml:space="preserve">Accesorio novafort </v>
          </cell>
        </row>
        <row r="23">
          <cell r="A23" t="str">
            <v>Accesorio PVCP-RDE 2" UZ</v>
          </cell>
        </row>
        <row r="24">
          <cell r="A24" t="str">
            <v>Accesorio PVCP-RDE 3" UZ</v>
          </cell>
        </row>
        <row r="25">
          <cell r="A25" t="str">
            <v>Accesorios - H.G. 1/2"</v>
          </cell>
        </row>
        <row r="26">
          <cell r="A26" t="str">
            <v>Accesorios - Y de 3"</v>
          </cell>
        </row>
        <row r="27">
          <cell r="A27" t="str">
            <v>Accesorios - Y de 4"</v>
          </cell>
        </row>
        <row r="28">
          <cell r="A28" t="str">
            <v>Accesorios PVC</v>
          </cell>
        </row>
        <row r="29">
          <cell r="A29" t="str">
            <v>Accesorios PVC-P 1 1/2"</v>
          </cell>
        </row>
        <row r="30">
          <cell r="A30" t="str">
            <v>Accesorios PVC-P 1 1/4"</v>
          </cell>
        </row>
        <row r="31">
          <cell r="A31" t="str">
            <v>Accesorios PVC-P 1"</v>
          </cell>
        </row>
        <row r="32">
          <cell r="A32" t="str">
            <v>Accesorios PVC-P 1/2"</v>
          </cell>
        </row>
        <row r="33">
          <cell r="A33" t="str">
            <v>Accesorios PVC-P 3/4"</v>
          </cell>
        </row>
        <row r="34">
          <cell r="A34" t="str">
            <v>Acero 37,000 p.s.i. 1/4"</v>
          </cell>
        </row>
        <row r="35">
          <cell r="A35" t="str">
            <v xml:space="preserve">Acero 60,000 p.s.i. </v>
          </cell>
        </row>
        <row r="36">
          <cell r="A36" t="str">
            <v>Acero de refuerzo 60000 PSI</v>
          </cell>
        </row>
        <row r="37">
          <cell r="A37" t="str">
            <v xml:space="preserve">Acero figurado 37,000 </v>
          </cell>
        </row>
        <row r="38">
          <cell r="A38" t="str">
            <v>Acero figurado 60,000 p.s.i. 1/2"</v>
          </cell>
        </row>
        <row r="39">
          <cell r="A39" t="str">
            <v>Acido muriatico</v>
          </cell>
        </row>
        <row r="40">
          <cell r="A40" t="str">
            <v xml:space="preserve">Acoflex plastico de 1/2" x  50 cms Lavamanos </v>
          </cell>
        </row>
        <row r="41">
          <cell r="A41" t="str">
            <v>Acoflex plastico de 1/2" x 7/8" de 50 cms. Sanitario</v>
          </cell>
        </row>
        <row r="42">
          <cell r="A42" t="str">
            <v>Acrilico transparente 2 mm, protección UV</v>
          </cell>
        </row>
        <row r="43">
          <cell r="A43" t="str">
            <v>Ad.Terminal cond.1"</v>
          </cell>
        </row>
        <row r="44">
          <cell r="A44" t="str">
            <v>Ad.Terminal cond.1/2"</v>
          </cell>
        </row>
        <row r="45">
          <cell r="A45" t="str">
            <v>Ad.Terminal cond.3/4"</v>
          </cell>
        </row>
        <row r="46">
          <cell r="A46" t="str">
            <v>Adaptador bajante rectangular PVC - Aguas Lluvias</v>
          </cell>
        </row>
        <row r="47">
          <cell r="A47" t="str">
            <v>Adaptador bajante rectangular PVC - alcantarillado</v>
          </cell>
        </row>
        <row r="48">
          <cell r="A48" t="str">
            <v>Adaptador conduit de 1/2"</v>
          </cell>
        </row>
        <row r="49">
          <cell r="A49" t="str">
            <v>Adaptador hembra PE AL PE 1216 - 1/2"</v>
          </cell>
        </row>
        <row r="50">
          <cell r="A50" t="str">
            <v>Adaptador hembra PE AL PE 1216 - 3/4"</v>
          </cell>
        </row>
        <row r="51">
          <cell r="A51" t="str">
            <v>Adaptador macho PE AL PE 1216 - 1/2"</v>
          </cell>
        </row>
        <row r="52">
          <cell r="A52" t="str">
            <v>Adaptador macho PE AL PE 1216 - 3/4"</v>
          </cell>
        </row>
        <row r="53">
          <cell r="A53" t="str">
            <v>Adaptador macho PVC de 1 1/2"</v>
          </cell>
        </row>
        <row r="54">
          <cell r="A54" t="str">
            <v>Adaptador macho PVC de 1"</v>
          </cell>
        </row>
        <row r="55">
          <cell r="A55" t="str">
            <v>Adaptador macho PVC de 1/2"</v>
          </cell>
        </row>
        <row r="56">
          <cell r="A56" t="str">
            <v>Adaptador macho PVC de 2 plg</v>
          </cell>
        </row>
        <row r="57">
          <cell r="A57" t="str">
            <v>Adoquín peatonal Santa Fe</v>
          </cell>
        </row>
        <row r="58">
          <cell r="A58" t="str">
            <v>Agua</v>
          </cell>
        </row>
        <row r="59">
          <cell r="A59" t="str">
            <v>Aislador de carrete en porcelana</v>
          </cell>
        </row>
        <row r="60">
          <cell r="A60" t="str">
            <v>Aislador de rosca para empalme</v>
          </cell>
        </row>
        <row r="61">
          <cell r="A61" t="str">
            <v>Aislador para percha BT</v>
          </cell>
        </row>
        <row r="62">
          <cell r="A62" t="str">
            <v>Aislador tipo pin</v>
          </cell>
        </row>
        <row r="63">
          <cell r="A63" t="str">
            <v>Alambre cobre THW 10 AWG</v>
          </cell>
        </row>
        <row r="64">
          <cell r="A64" t="str">
            <v>Alambre cobre THW 12 AWG</v>
          </cell>
        </row>
        <row r="65">
          <cell r="A65" t="str">
            <v>Alambre cobre THW 14 AWG</v>
          </cell>
        </row>
        <row r="66">
          <cell r="A66" t="str">
            <v>Alambre cobre THW 8 AWG</v>
          </cell>
        </row>
        <row r="67">
          <cell r="A67" t="str">
            <v>Alambre Cu desnudo AWG 10</v>
          </cell>
        </row>
        <row r="68">
          <cell r="A68" t="str">
            <v>Alambre Cu desnudo AWG 12</v>
          </cell>
        </row>
        <row r="69">
          <cell r="A69" t="str">
            <v>Alambre Cu desnudo AWG 14</v>
          </cell>
        </row>
        <row r="70">
          <cell r="A70" t="str">
            <v>Alambre de cobre No 10</v>
          </cell>
        </row>
        <row r="71">
          <cell r="A71" t="str">
            <v>Alambre de cobre No 12</v>
          </cell>
        </row>
        <row r="72">
          <cell r="A72" t="str">
            <v>Alambre de cobre No 14 desnudo</v>
          </cell>
        </row>
        <row r="73">
          <cell r="A73" t="str">
            <v>Alambre negro Cal. 18</v>
          </cell>
        </row>
        <row r="74">
          <cell r="A74" t="str">
            <v>Alambre Teléfono 2x22 estañado</v>
          </cell>
        </row>
        <row r="75">
          <cell r="A75" t="str">
            <v>Alicates</v>
          </cell>
        </row>
        <row r="76">
          <cell r="A76" t="str">
            <v>Alquiler Campamento 20 a 60 M2</v>
          </cell>
        </row>
        <row r="77">
          <cell r="A77" t="str">
            <v>Alumol Sika</v>
          </cell>
        </row>
        <row r="78">
          <cell r="A78" t="str">
            <v>Amarre plástico (zuncho)</v>
          </cell>
        </row>
        <row r="79">
          <cell r="A79" t="str">
            <v>Anclajes y abrazadera para bajantes aguas lluvias (3 - 4 plg)</v>
          </cell>
        </row>
        <row r="80">
          <cell r="A80" t="str">
            <v>Angulo 2 1/2" x 2 1/2" x 3/16"</v>
          </cell>
        </row>
        <row r="81">
          <cell r="A81" t="str">
            <v>Angulo 3/4 x 1/8</v>
          </cell>
        </row>
        <row r="82">
          <cell r="A82" t="str">
            <v>Angulo de cercha de 2" x 1"</v>
          </cell>
        </row>
        <row r="83">
          <cell r="A83" t="str">
            <v>Angulo de unión A-29</v>
          </cell>
        </row>
        <row r="84">
          <cell r="A84" t="str">
            <v>Anticorrosivo rojo claro PHLC</v>
          </cell>
        </row>
        <row r="85">
          <cell r="A85" t="str">
            <v xml:space="preserve">Antihumedad fachada </v>
          </cell>
        </row>
        <row r="86">
          <cell r="A86" t="str">
            <v>Arandela</v>
          </cell>
        </row>
        <row r="87">
          <cell r="A87" t="str">
            <v>Arbol especie local de 1,80 a 2,00 mts</v>
          </cell>
        </row>
        <row r="88">
          <cell r="A88" t="str">
            <v>Arena Amarilla Lavada</v>
          </cell>
        </row>
        <row r="89">
          <cell r="A89" t="str">
            <v>Arena Blanca</v>
          </cell>
        </row>
        <row r="90">
          <cell r="A90" t="str">
            <v>Arena de peña</v>
          </cell>
        </row>
        <row r="91">
          <cell r="A91" t="str">
            <v>Arena de rio</v>
          </cell>
        </row>
        <row r="92">
          <cell r="A92" t="str">
            <v>Arena de río (viaje 5 m3)</v>
          </cell>
        </row>
        <row r="93">
          <cell r="A93" t="str">
            <v xml:space="preserve">Arena lavada blanca </v>
          </cell>
        </row>
        <row r="94">
          <cell r="A94" t="str">
            <v>Arena lavada de pozo</v>
          </cell>
        </row>
        <row r="95">
          <cell r="A95" t="str">
            <v>Atornillador</v>
          </cell>
        </row>
        <row r="96">
          <cell r="A96" t="str">
            <v>Automático 3x100 Amp.</v>
          </cell>
        </row>
        <row r="97">
          <cell r="A97" t="str">
            <v>Automático 3x30, 3x40, 3x50 o 3x60 Amp.</v>
          </cell>
        </row>
        <row r="98">
          <cell r="A98" t="str">
            <v>Automático enchufable 1x20 Amp.</v>
          </cell>
        </row>
        <row r="99">
          <cell r="A99" t="str">
            <v>Automático enchufable 1x40 Amp.</v>
          </cell>
        </row>
        <row r="100">
          <cell r="A100" t="str">
            <v>Automático enchufable 2x20, 2x30, 2x40, 2x50 o 2x60 Amp.</v>
          </cell>
        </row>
        <row r="101">
          <cell r="A101" t="str">
            <v>Automático enchufable 2x70, 2x80 o 2x100 Amp.</v>
          </cell>
        </row>
        <row r="102">
          <cell r="A102" t="str">
            <v>Bajante PVC Rectangular</v>
          </cell>
        </row>
        <row r="103">
          <cell r="A103" t="str">
            <v xml:space="preserve">Baldosin cerámico blanco 20 x 20  Trafico 4 </v>
          </cell>
        </row>
        <row r="104">
          <cell r="A104" t="str">
            <v>Baldosin cerámico blanco 30 x 30</v>
          </cell>
        </row>
        <row r="105">
          <cell r="A105" t="str">
            <v>Baldosin cerámico cristanac corona 32,4 x 32,4</v>
          </cell>
        </row>
        <row r="106">
          <cell r="A106" t="str">
            <v>Baldosin cerámico Italia (30,5 x 30,5)</v>
          </cell>
        </row>
        <row r="107">
          <cell r="A107" t="str">
            <v>Baldosin cerámico pared  de 20 x 20 blanco primera</v>
          </cell>
        </row>
        <row r="108">
          <cell r="A108" t="str">
            <v>Baldosin cerámico pared Valencia 20,5 x 30,5</v>
          </cell>
        </row>
        <row r="109">
          <cell r="A109" t="str">
            <v>Baldosin de granito (30 x 30)</v>
          </cell>
        </row>
        <row r="110">
          <cell r="A110" t="str">
            <v>Barniz vitriflex</v>
          </cell>
        </row>
        <row r="111">
          <cell r="A111" t="str">
            <v>Barra  proyectante Franklin Brass, en acero Inoxidable de  1-1/4" 39 - 1/4" proyectante, capacidad mínima de 500 libras; incluye chazos y tornillos suminsitrados por el fabricante.</v>
          </cell>
        </row>
        <row r="112">
          <cell r="A112" t="str">
            <v>Barra discapacitados 18" (46 cm) cromo grival</v>
          </cell>
        </row>
        <row r="113">
          <cell r="A113" t="str">
            <v>Barra discapacitados 30" (76 cm) cromo grival; incluye chazos y tornillos, suministrados por el fabricante</v>
          </cell>
        </row>
        <row r="114">
          <cell r="A114" t="str">
            <v>Bentonita</v>
          </cell>
        </row>
        <row r="115">
          <cell r="A115" t="str">
            <v>Bisagra alum.Ext 2"</v>
          </cell>
        </row>
        <row r="116">
          <cell r="A116" t="str">
            <v>Bisagra alum.Ext 3"</v>
          </cell>
        </row>
        <row r="117">
          <cell r="A117" t="str">
            <v>Bisagra Metalisteria triple</v>
          </cell>
        </row>
        <row r="118">
          <cell r="A118" t="str">
            <v>Bloque calado sencillo 20 x 20</v>
          </cell>
        </row>
        <row r="119">
          <cell r="A119" t="str">
            <v>Bloque en concreto par muros estructurales de 0,09 x 19 x 39</v>
          </cell>
        </row>
        <row r="120">
          <cell r="A120" t="str">
            <v>Bloque en concreto para muros  tipo piedra de 12 x 20 X 40 cm.</v>
          </cell>
        </row>
        <row r="121">
          <cell r="A121" t="str">
            <v>Bloque en concreto para muros estructurales de 12  X 20 X 40</v>
          </cell>
        </row>
        <row r="122">
          <cell r="A122" t="str">
            <v>Bloque en concreto para muros no estructurales, lisos de  6 x 20 x 40</v>
          </cell>
        </row>
        <row r="123">
          <cell r="A123" t="str">
            <v>Bloque muro LN-14N</v>
          </cell>
        </row>
        <row r="124">
          <cell r="A124" t="str">
            <v>Bloque No.4</v>
          </cell>
        </row>
        <row r="125">
          <cell r="A125" t="str">
            <v>Bloque No.5</v>
          </cell>
        </row>
        <row r="126">
          <cell r="A126" t="str">
            <v>Bombillo de bajo consumo</v>
          </cell>
        </row>
        <row r="127">
          <cell r="A127" t="str">
            <v>Boquilla terminal EMT de 1"</v>
          </cell>
        </row>
        <row r="128">
          <cell r="A128" t="str">
            <v>Boquilla terminal EMT de 1-1/2"</v>
          </cell>
        </row>
        <row r="129">
          <cell r="A129" t="str">
            <v>Boquilla terminal EMT de 3/4"</v>
          </cell>
        </row>
        <row r="130">
          <cell r="A130" t="str">
            <v>Boquilla terminal PVC de 1"</v>
          </cell>
        </row>
        <row r="131">
          <cell r="A131" t="str">
            <v>Boquilla terminal PVC de 1/2"</v>
          </cell>
        </row>
        <row r="132">
          <cell r="A132" t="str">
            <v>Boquilla terminal PVC de 1-1/2"</v>
          </cell>
        </row>
        <row r="133">
          <cell r="A133" t="str">
            <v>Boquilla terminal PVC de 3/4"</v>
          </cell>
        </row>
        <row r="134">
          <cell r="A134" t="str">
            <v>Brazo para luminaria en poste</v>
          </cell>
        </row>
        <row r="135">
          <cell r="A135" t="str">
            <v>Breaker de riel bipolar  2 x 100A</v>
          </cell>
        </row>
        <row r="136">
          <cell r="A136" t="str">
            <v>Broca para concreto 1/2"</v>
          </cell>
        </row>
        <row r="137">
          <cell r="A137" t="str">
            <v>Broca para concreto 1/4"</v>
          </cell>
        </row>
        <row r="138">
          <cell r="A138" t="str">
            <v>Buje roscado  1" x 1 1/4"  PVC - Presión</v>
          </cell>
        </row>
        <row r="139">
          <cell r="A139" t="str">
            <v>Buje roscado  1" x 3/4"  PVC - Presión</v>
          </cell>
        </row>
        <row r="140">
          <cell r="A140" t="str">
            <v>Buje roscado  3/4" x 1/2" PVC - Presión</v>
          </cell>
        </row>
        <row r="141">
          <cell r="A141" t="str">
            <v>Caballete para cubierta bioclimatica, en acero y foil de aluminio de 0,70 x 2 mts</v>
          </cell>
        </row>
        <row r="142">
          <cell r="A142" t="str">
            <v>Cable ACSR 1/0</v>
          </cell>
        </row>
        <row r="143">
          <cell r="A143" t="str">
            <v>Cable ACSR 2/0</v>
          </cell>
        </row>
        <row r="144">
          <cell r="A144" t="str">
            <v>Cable antifraude 1x8+8</v>
          </cell>
        </row>
        <row r="145">
          <cell r="A145" t="str">
            <v>Cable antifraude 2x4+4</v>
          </cell>
        </row>
        <row r="146">
          <cell r="A146" t="str">
            <v>Cable antifraude 2x6+6</v>
          </cell>
        </row>
        <row r="147">
          <cell r="A147" t="str">
            <v>Cable antifraude 2x8+8</v>
          </cell>
        </row>
        <row r="148">
          <cell r="A148" t="str">
            <v>Cable antifraude 3x4+6</v>
          </cell>
        </row>
        <row r="149">
          <cell r="A149" t="str">
            <v>Cable antifraude 3x6+8</v>
          </cell>
        </row>
        <row r="150">
          <cell r="A150" t="str">
            <v>Cable antifraude 3x8+10</v>
          </cell>
        </row>
        <row r="151">
          <cell r="A151" t="str">
            <v>Cable de cobre No 2</v>
          </cell>
        </row>
        <row r="152">
          <cell r="A152" t="str">
            <v>Cable de cobre No 4</v>
          </cell>
        </row>
        <row r="153">
          <cell r="A153" t="str">
            <v>Cable de cobre No 6</v>
          </cell>
        </row>
        <row r="154">
          <cell r="A154" t="str">
            <v>Cable de cobre No 8</v>
          </cell>
        </row>
        <row r="155">
          <cell r="A155" t="str">
            <v xml:space="preserve">Cadena galvanizada 3/8" </v>
          </cell>
        </row>
        <row r="156">
          <cell r="A156" t="str">
            <v>Caja 2400</v>
          </cell>
        </row>
        <row r="157">
          <cell r="A157" t="str">
            <v>Caja 5800</v>
          </cell>
        </row>
        <row r="158">
          <cell r="A158" t="str">
            <v>Caja de un medidor Agua</v>
          </cell>
        </row>
        <row r="159">
          <cell r="A159" t="str">
            <v>Caja en mampostería de 30x30x30</v>
          </cell>
        </row>
        <row r="160">
          <cell r="A160" t="str">
            <v>Caja en mampostería doble</v>
          </cell>
        </row>
        <row r="161">
          <cell r="A161" t="str">
            <v>Caja en mampostería sencilla</v>
          </cell>
        </row>
        <row r="162">
          <cell r="A162" t="str">
            <v>Caja en mampostería tipo A.P.</v>
          </cell>
        </row>
        <row r="163">
          <cell r="A163" t="str">
            <v>Caja octagonal</v>
          </cell>
        </row>
        <row r="164">
          <cell r="A164" t="str">
            <v>Caja para 2 circuitos monofásica</v>
          </cell>
        </row>
        <row r="165">
          <cell r="A165" t="str">
            <v>Caja para 3 circuitos monofásica</v>
          </cell>
        </row>
        <row r="166">
          <cell r="A166" t="str">
            <v>Caja para 4 circuitos monofásica</v>
          </cell>
        </row>
        <row r="167">
          <cell r="A167" t="str">
            <v>Caja para 6 circuitos monofásica</v>
          </cell>
        </row>
        <row r="168">
          <cell r="A168" t="str">
            <v>Caja para 9 circuitos bifásica</v>
          </cell>
        </row>
        <row r="169">
          <cell r="A169" t="str">
            <v>Caja para contador energia</v>
          </cell>
        </row>
        <row r="170">
          <cell r="A170" t="str">
            <v>Caja para contador medición indirecta</v>
          </cell>
        </row>
        <row r="171">
          <cell r="A171" t="str">
            <v>Caja tapa registro europa de 15 x 15 blanca</v>
          </cell>
        </row>
        <row r="172">
          <cell r="A172" t="str">
            <v>Calado en concreto prefabricado de 0,40 x 0,40 x 0,20 mts (según diseño arquitectónico)</v>
          </cell>
        </row>
        <row r="173">
          <cell r="A173" t="str">
            <v>Canal PVC  Tipo Amazonas</v>
          </cell>
        </row>
        <row r="174">
          <cell r="A174" t="str">
            <v>Canaleta .8  L=2.40</v>
          </cell>
        </row>
        <row r="175">
          <cell r="A175" t="str">
            <v>Canaleta Metal C/Divis.10 x 4</v>
          </cell>
        </row>
        <row r="176">
          <cell r="A176" t="str">
            <v>Capacete 1"</v>
          </cell>
        </row>
        <row r="177">
          <cell r="A177" t="str">
            <v>Capacete 1-1/2"</v>
          </cell>
        </row>
        <row r="178">
          <cell r="A178" t="str">
            <v>Capacete 3/4"</v>
          </cell>
        </row>
        <row r="179">
          <cell r="A179" t="str">
            <v>Capacete de 1 1/2"</v>
          </cell>
        </row>
        <row r="180">
          <cell r="A180" t="str">
            <v>Capacete de 1 1/4"</v>
          </cell>
        </row>
        <row r="181">
          <cell r="A181" t="str">
            <v>Caseton de E = 0,52 m</v>
          </cell>
        </row>
        <row r="182">
          <cell r="A182" t="str">
            <v>Caseton de E = 0.40 m</v>
          </cell>
        </row>
        <row r="183">
          <cell r="A183" t="str">
            <v>Caseton de E = 0.42 m</v>
          </cell>
        </row>
        <row r="184">
          <cell r="A184" t="str">
            <v>Caseton de E = 0.45 m</v>
          </cell>
        </row>
        <row r="185">
          <cell r="A185" t="str">
            <v xml:space="preserve">Cemento blanco </v>
          </cell>
        </row>
        <row r="186">
          <cell r="A186" t="str">
            <v xml:space="preserve">Cemento gris </v>
          </cell>
        </row>
        <row r="187">
          <cell r="A187" t="str">
            <v>Cerco ordinario 3M</v>
          </cell>
        </row>
        <row r="188">
          <cell r="A188" t="str">
            <v>Cerradura de alcoba en poma metálica</v>
          </cell>
        </row>
        <row r="189">
          <cell r="A189" t="str">
            <v>Cerradura Gato doble cerrojo/210400</v>
          </cell>
        </row>
        <row r="190">
          <cell r="A190" t="str">
            <v>Cerradura Inafer C-998 Madera</v>
          </cell>
        </row>
        <row r="191">
          <cell r="A191" t="str">
            <v>Cerradura puerta discapacitados 63 AA - F30 B A &amp; A</v>
          </cell>
        </row>
        <row r="192">
          <cell r="A192" t="str">
            <v xml:space="preserve">Cerradura Schlage, cilindrica de manija Jupiter cromada mate Ref. </v>
          </cell>
        </row>
        <row r="193">
          <cell r="A193" t="str">
            <v>Cerradura Shlage Ref A30D - terraza, Georgia</v>
          </cell>
        </row>
        <row r="194">
          <cell r="A194" t="str">
            <v>Cerradura Shlage Ref B362 Doble cilindro</v>
          </cell>
        </row>
        <row r="195">
          <cell r="A195" t="str">
            <v>Cerradura YALE 170 1/4</v>
          </cell>
        </row>
        <row r="196">
          <cell r="A196" t="str">
            <v>Cerradura YALE doble pasador 987-1 1/4</v>
          </cell>
        </row>
        <row r="197">
          <cell r="A197" t="str">
            <v>Cesped - especie nativa</v>
          </cell>
        </row>
        <row r="198">
          <cell r="A198" t="str">
            <v xml:space="preserve">Chazo p/tornillo </v>
          </cell>
        </row>
        <row r="199">
          <cell r="A199" t="str">
            <v>Cheque red white roscado  3/4"; incluye accesorios</v>
          </cell>
        </row>
        <row r="200">
          <cell r="A200" t="str">
            <v>Cheque red white roscado de   1/2"; incluye accesorios</v>
          </cell>
        </row>
        <row r="201">
          <cell r="A201" t="str">
            <v>Cheque red white roscado de 1"; incluye accesorios</v>
          </cell>
        </row>
        <row r="202">
          <cell r="A202" t="str">
            <v>Cinta aislante</v>
          </cell>
        </row>
        <row r="203">
          <cell r="A203" t="str">
            <v>Cinta peligro</v>
          </cell>
        </row>
        <row r="204">
          <cell r="A204" t="str">
            <v xml:space="preserve">Cinta Teflón </v>
          </cell>
        </row>
        <row r="205">
          <cell r="A205" t="str">
            <v>Clavija de caucho 3 polos aérea</v>
          </cell>
        </row>
        <row r="206">
          <cell r="A206" t="str">
            <v>CLORO DESINFECTANTE</v>
          </cell>
        </row>
        <row r="207">
          <cell r="A207" t="str">
            <v>Codo 90º  CxC Sanitario 2"</v>
          </cell>
        </row>
        <row r="208">
          <cell r="A208" t="str">
            <v>Codo 90º  CxC Sanitario 3"</v>
          </cell>
        </row>
        <row r="209">
          <cell r="A209" t="str">
            <v>Codo 90º  CxC Sanitario 4"</v>
          </cell>
        </row>
        <row r="210">
          <cell r="A210" t="str">
            <v>Codo 90º 1/4 CxC 3"</v>
          </cell>
        </row>
        <row r="211">
          <cell r="A211" t="str">
            <v>Codo 90º 1/4 CxC 4"</v>
          </cell>
        </row>
        <row r="212">
          <cell r="A212" t="str">
            <v>Codo 90º Pres.PVC 1 1/2"</v>
          </cell>
        </row>
        <row r="213">
          <cell r="A213" t="str">
            <v>Codo 90º Pres.PVC 1"</v>
          </cell>
        </row>
        <row r="214">
          <cell r="A214" t="str">
            <v>Codo 90º Pres.PVC 1/2"</v>
          </cell>
        </row>
        <row r="215">
          <cell r="A215" t="str">
            <v>Codo 90º Pres.PVC 2"</v>
          </cell>
        </row>
        <row r="216">
          <cell r="A216" t="str">
            <v>Codo 90º Pres.PVC 3/4"</v>
          </cell>
        </row>
        <row r="217">
          <cell r="A217" t="str">
            <v>Codo bajante 90º PVC rectangular</v>
          </cell>
        </row>
        <row r="218">
          <cell r="A218" t="str">
            <v>Codo H.G: 1"</v>
          </cell>
        </row>
        <row r="219">
          <cell r="A219" t="str">
            <v>Codo H.G: 1. 1/2"</v>
          </cell>
        </row>
        <row r="220">
          <cell r="A220" t="str">
            <v>Codo H.G: 1/2"</v>
          </cell>
        </row>
        <row r="221">
          <cell r="A221" t="str">
            <v>Codo PVC-P 1/2"</v>
          </cell>
        </row>
        <row r="222">
          <cell r="A222" t="str">
            <v>Codo PVC-P 3/4"</v>
          </cell>
        </row>
        <row r="223">
          <cell r="A223" t="str">
            <v>Codo PVC-S  22,5º</v>
          </cell>
        </row>
        <row r="224">
          <cell r="A224" t="str">
            <v>Concreto de 2,000 p.s.i.</v>
          </cell>
        </row>
        <row r="225">
          <cell r="A225" t="str">
            <v>Concreto de 2,500 p.s.i.</v>
          </cell>
        </row>
        <row r="226">
          <cell r="A226" t="str">
            <v>Concreto de 3,000 p.s.i.</v>
          </cell>
        </row>
        <row r="227">
          <cell r="A227" t="str">
            <v>Concreto de 3,000 p.s.i., premezclado y  bombeado</v>
          </cell>
        </row>
        <row r="228">
          <cell r="A228" t="str">
            <v>Concreto de 3,500 p.s.i.</v>
          </cell>
        </row>
        <row r="229">
          <cell r="A229" t="str">
            <v>Concreto de 4,000 p.s.i.</v>
          </cell>
        </row>
        <row r="230">
          <cell r="A230" t="str">
            <v>Conector para varilla cooper weld</v>
          </cell>
        </row>
        <row r="231">
          <cell r="A231" t="str">
            <v>Contador electrónico bifásico</v>
          </cell>
        </row>
        <row r="232">
          <cell r="A232" t="str">
            <v>Contador electrónico Trifásico</v>
          </cell>
        </row>
        <row r="233">
          <cell r="A233" t="str">
            <v>Coraza PVC de 1/2"</v>
          </cell>
        </row>
        <row r="234">
          <cell r="A234" t="str">
            <v>Cortacircuito de cañuela</v>
          </cell>
        </row>
        <row r="235">
          <cell r="A235" t="str">
            <v>Cortafrío</v>
          </cell>
        </row>
        <row r="236">
          <cell r="A236" t="str">
            <v>Cruceta de 1.50</v>
          </cell>
        </row>
        <row r="237">
          <cell r="A237" t="str">
            <v>Curva conduit PVC 1"</v>
          </cell>
        </row>
        <row r="238">
          <cell r="A238" t="str">
            <v>Curva conduit PVC 1/2"</v>
          </cell>
        </row>
        <row r="239">
          <cell r="A239" t="str">
            <v>Curva conduit PVC 1-1/2"</v>
          </cell>
        </row>
        <row r="240">
          <cell r="A240" t="str">
            <v>Curva conduit PVC 3/4"</v>
          </cell>
        </row>
        <row r="241">
          <cell r="A241" t="str">
            <v>Curva galvanizada de 1 1/2"</v>
          </cell>
        </row>
        <row r="242">
          <cell r="A242" t="str">
            <v>Curva galvanizada de 1 1/4"</v>
          </cell>
        </row>
        <row r="243">
          <cell r="A243" t="str">
            <v>Curva galvanizada de 1"</v>
          </cell>
        </row>
        <row r="244">
          <cell r="A244" t="str">
            <v>Derivación luminaria con empalme y cable encauchetado</v>
          </cell>
        </row>
        <row r="245">
          <cell r="A245" t="str">
            <v>Desagüe automatico lavamanos</v>
          </cell>
        </row>
        <row r="246">
          <cell r="A246" t="str">
            <v>Detergentes, ácidos</v>
          </cell>
        </row>
        <row r="247">
          <cell r="A247" t="str">
            <v>Diagonal</v>
          </cell>
        </row>
        <row r="248">
          <cell r="A248" t="str">
            <v>Disolvente Thinner</v>
          </cell>
        </row>
        <row r="249">
          <cell r="A249" t="str">
            <v>Divisor Ref ALN - 546</v>
          </cell>
        </row>
        <row r="250">
          <cell r="A250" t="str">
            <v>Domo acrílico</v>
          </cell>
        </row>
        <row r="251">
          <cell r="A251" t="str">
            <v xml:space="preserve">Ducha  sencilla incluye accesorios </v>
          </cell>
        </row>
        <row r="252">
          <cell r="A252" t="str">
            <v>Durmiente abarco 4M</v>
          </cell>
        </row>
        <row r="253">
          <cell r="A253" t="str">
            <v>Durmiente ordinario 3 m</v>
          </cell>
        </row>
        <row r="254">
          <cell r="A254" t="str">
            <v>Empaque Triangular Caucho</v>
          </cell>
        </row>
        <row r="255">
          <cell r="A255" t="str">
            <v>Encauchetado 3x16</v>
          </cell>
        </row>
        <row r="256">
          <cell r="A256" t="str">
            <v>Enchape de mesón en madera Cedro</v>
          </cell>
        </row>
        <row r="257">
          <cell r="A257" t="str">
            <v>Encofroil MET- Desmoldante Cast Off</v>
          </cell>
        </row>
        <row r="258">
          <cell r="A258" t="str">
            <v>Escuadra metálica para anclaje</v>
          </cell>
        </row>
        <row r="259">
          <cell r="A259" t="str">
            <v>Esfumado 20,5 x 20,5</v>
          </cell>
        </row>
        <row r="260">
          <cell r="A260" t="str">
            <v>Esmalte epoxico Epoxibler 2 componentes</v>
          </cell>
        </row>
        <row r="261">
          <cell r="A261" t="str">
            <v>Esmalte mate supersintético</v>
          </cell>
        </row>
        <row r="262">
          <cell r="A262" t="str">
            <v>Esmalte sintético para señalización</v>
          </cell>
        </row>
        <row r="263">
          <cell r="A263" t="str">
            <v>Esmalte sintético Pintulux</v>
          </cell>
        </row>
        <row r="264">
          <cell r="A264" t="str">
            <v>Esmalte sobre reja</v>
          </cell>
        </row>
        <row r="265">
          <cell r="A265" t="str">
            <v>Espárrago para anclaje</v>
          </cell>
        </row>
        <row r="266">
          <cell r="A266" t="str">
            <v>Espejo biselado de 4 mm</v>
          </cell>
        </row>
        <row r="267">
          <cell r="A267" t="str">
            <v>Estaca madera para replanteo</v>
          </cell>
        </row>
        <row r="268">
          <cell r="A268" t="str">
            <v xml:space="preserve">Estuco </v>
          </cell>
        </row>
        <row r="269">
          <cell r="A269" t="str">
            <v xml:space="preserve">Falleba </v>
          </cell>
        </row>
        <row r="270">
          <cell r="A270" t="str">
            <v>Falleba con portacandado</v>
          </cell>
        </row>
        <row r="271">
          <cell r="A271" t="str">
            <v>Flotador 3/4 plg - bronce, incluye accesorios</v>
          </cell>
        </row>
        <row r="272">
          <cell r="A272" t="str">
            <v>Flotador mecánico 1" Incluye accesorios</v>
          </cell>
        </row>
        <row r="273">
          <cell r="A273" t="str">
            <v>Fluorescente 2x32 bajo consumo</v>
          </cell>
        </row>
        <row r="274">
          <cell r="A274" t="str">
            <v>Fotocelda para luminaria en poste</v>
          </cell>
        </row>
        <row r="275">
          <cell r="A275" t="str">
            <v xml:space="preserve">Gancho galvanizado con platina </v>
          </cell>
        </row>
        <row r="276">
          <cell r="A276" t="str">
            <v>Gancho para canaleta 90 madera</v>
          </cell>
        </row>
        <row r="277">
          <cell r="A277" t="str">
            <v>Gancho teja eternit 150mm</v>
          </cell>
        </row>
        <row r="278">
          <cell r="A278" t="str">
            <v>Gancho teja eternit 55mm</v>
          </cell>
        </row>
        <row r="279">
          <cell r="A279" t="str">
            <v>Gancho Tensor GalvanizadoTipo comercial 5/16 x 4 1/4"</v>
          </cell>
        </row>
        <row r="280">
          <cell r="A280" t="str">
            <v>Geotextil NT 1600</v>
          </cell>
        </row>
        <row r="281">
          <cell r="A281" t="str">
            <v>Geotextil Tejido 1700</v>
          </cell>
        </row>
        <row r="282">
          <cell r="A282" t="str">
            <v>Grafil 6 mm</v>
          </cell>
        </row>
        <row r="283">
          <cell r="A283" t="str">
            <v>Grafil 8 mm</v>
          </cell>
        </row>
        <row r="284">
          <cell r="A284" t="str">
            <v>Granito No.2</v>
          </cell>
        </row>
        <row r="285">
          <cell r="A285" t="str">
            <v>Granito Pulido para mesones</v>
          </cell>
        </row>
        <row r="286">
          <cell r="A286" t="str">
            <v>Gravilla de rio (viaje 5 m3)</v>
          </cell>
        </row>
        <row r="287">
          <cell r="A287" t="str">
            <v>Gravilla mona Nº 2</v>
          </cell>
        </row>
        <row r="288">
          <cell r="A288" t="str">
            <v>Griferia Lavaplatos sencilla metal cromo</v>
          </cell>
        </row>
        <row r="289">
          <cell r="A289" t="str">
            <v>Grúa</v>
          </cell>
        </row>
        <row r="290">
          <cell r="A290" t="str">
            <v>Guardaescoba granito  7 X 33</v>
          </cell>
        </row>
        <row r="291">
          <cell r="A291" t="str">
            <v>Guardaescoba granito pulido media caña; tipo alfa</v>
          </cell>
        </row>
        <row r="292">
          <cell r="A292" t="str">
            <v>Guaya 1/8"</v>
          </cell>
        </row>
        <row r="293">
          <cell r="A293" t="str">
            <v>Hebilla bandit 3/8"</v>
          </cell>
        </row>
        <row r="294">
          <cell r="A294" t="str">
            <v>Hidrosello Canal Amazonas</v>
          </cell>
        </row>
        <row r="295">
          <cell r="A295" t="str">
            <v>Hierro cuadrado 9 mm</v>
          </cell>
        </row>
        <row r="296">
          <cell r="A296" t="str">
            <v>Hoja puerta triplex 0,81</v>
          </cell>
        </row>
        <row r="297">
          <cell r="A297" t="str">
            <v>Hoja puerta triplex 4mm.(2x1). Entamborada. Estructura ancho=0.10 m., espesor 4cm.</v>
          </cell>
        </row>
        <row r="298">
          <cell r="A298" t="str">
            <v>Icopor</v>
          </cell>
        </row>
        <row r="299">
          <cell r="A299" t="str">
            <v>Instalación Acometidad Sanitaria - Baños inc Mat.</v>
          </cell>
        </row>
        <row r="300">
          <cell r="A300" t="str">
            <v>Interruptor doble</v>
          </cell>
        </row>
        <row r="301">
          <cell r="A301" t="str">
            <v>Interruptor sencillo</v>
          </cell>
        </row>
        <row r="302">
          <cell r="A302" t="str">
            <v>Interruptor sencillo + tomacorriente con polo a tierra</v>
          </cell>
        </row>
        <row r="303">
          <cell r="A303" t="str">
            <v>Interruptor triple</v>
          </cell>
        </row>
        <row r="304">
          <cell r="A304" t="str">
            <v>Juego conx. Tanque</v>
          </cell>
        </row>
        <row r="305">
          <cell r="A305" t="str">
            <v>Ladrillo prensado Santa Fe</v>
          </cell>
        </row>
        <row r="306">
          <cell r="A306" t="str">
            <v>Ladrillo rejilla</v>
          </cell>
        </row>
        <row r="307">
          <cell r="A307" t="str">
            <v>Ladrillo tolete común</v>
          </cell>
        </row>
        <row r="308">
          <cell r="A308" t="str">
            <v>Ladrillo tolete estructural, color según especificaciones arquitectónicas, propias del proyecto (visto 2 caras)</v>
          </cell>
        </row>
        <row r="309">
          <cell r="A309" t="str">
            <v>Ladrillo tolete recocido</v>
          </cell>
        </row>
        <row r="310">
          <cell r="A310" t="str">
            <v>Lamina Cold-Rolled Cal. 18 - M2</v>
          </cell>
        </row>
        <row r="311">
          <cell r="A311" t="str">
            <v>Lamina Cold-Rolled Cal. 20</v>
          </cell>
        </row>
        <row r="312">
          <cell r="A312" t="str">
            <v>Lamina Cold-Rolled Cal.18  1,2 x 2,4 m</v>
          </cell>
        </row>
        <row r="313">
          <cell r="A313" t="str">
            <v>Lámina galvanizada Cal 18</v>
          </cell>
        </row>
        <row r="314">
          <cell r="A314" t="str">
            <v>Lamina galvanizada cal.20</v>
          </cell>
        </row>
        <row r="315">
          <cell r="A315" t="str">
            <v>Lámina lisa Aluminio e=3mm</v>
          </cell>
        </row>
        <row r="316">
          <cell r="A316" t="str">
            <v>Lámpara fluorescente 2 x 32 - T 8</v>
          </cell>
        </row>
        <row r="317">
          <cell r="A317" t="str">
            <v xml:space="preserve">Lámpara Fluorescente 2 x 48" </v>
          </cell>
        </row>
        <row r="318">
          <cell r="A318" t="str">
            <v>Lavamanos  de colgar blanco</v>
          </cell>
        </row>
        <row r="319">
          <cell r="A319" t="str">
            <v>Lavamanos de sobreponer blanco</v>
          </cell>
        </row>
        <row r="320">
          <cell r="A320" t="str">
            <v>Lavaplatos de empotrar acero inoxidable 35x50</v>
          </cell>
        </row>
        <row r="321">
          <cell r="A321" t="str">
            <v>Limpiador PVC 1/8</v>
          </cell>
        </row>
        <row r="322">
          <cell r="A322" t="str">
            <v>Llave individual para lavamanos</v>
          </cell>
        </row>
        <row r="323">
          <cell r="A323" t="str">
            <v>Llave terminal 1/2" - cromada , incluye adaptadores</v>
          </cell>
        </row>
        <row r="324">
          <cell r="A324" t="str">
            <v>Lona Verde</v>
          </cell>
        </row>
        <row r="325">
          <cell r="A325" t="str">
            <v>Lubricante de silicona Canal y Bajante Amazonas</v>
          </cell>
        </row>
        <row r="326">
          <cell r="A326" t="str">
            <v>Luminaria de sodio cerrada 125W 208W</v>
          </cell>
        </row>
        <row r="327">
          <cell r="A327" t="str">
            <v>Luminaria de sodio cerrada 70W 208W</v>
          </cell>
        </row>
        <row r="328">
          <cell r="A328" t="str">
            <v>Malla con vena</v>
          </cell>
        </row>
        <row r="329">
          <cell r="A329" t="str">
            <v>Malla electrosoldada D 4 x 4 mm y Separación 15 x 25 cm</v>
          </cell>
        </row>
        <row r="330">
          <cell r="A330" t="str">
            <v>Malla Eslabonada galvanizada Cal 12 huecos de 1/12 x  1/2 plg</v>
          </cell>
        </row>
        <row r="331">
          <cell r="A331" t="str">
            <v>Malla para gaviones</v>
          </cell>
        </row>
        <row r="332">
          <cell r="A332" t="str">
            <v>Malla tipo gallinero</v>
          </cell>
        </row>
        <row r="333">
          <cell r="A333" t="str">
            <v xml:space="preserve">Mallas electrosoldadas </v>
          </cell>
        </row>
        <row r="334">
          <cell r="A334" t="str">
            <v>Manija</v>
          </cell>
        </row>
        <row r="335">
          <cell r="A335" t="str">
            <v xml:space="preserve">Manija para ventana de aluminio </v>
          </cell>
        </row>
        <row r="336">
          <cell r="A336" t="str">
            <v>Maniobra de corte</v>
          </cell>
        </row>
        <row r="337">
          <cell r="A337" t="str">
            <v>Manto Asfaltico con foil de aluminio</v>
          </cell>
        </row>
        <row r="338">
          <cell r="A338" t="str">
            <v>Marco para caja doble</v>
          </cell>
        </row>
        <row r="339">
          <cell r="A339" t="str">
            <v>Marco para caja sencilla</v>
          </cell>
        </row>
        <row r="340">
          <cell r="A340" t="str">
            <v>Marco puerta de seguridad Cal.18</v>
          </cell>
        </row>
        <row r="341">
          <cell r="A341" t="str">
            <v>Marco puerta lámina 1.00. Lám.Cal.18</v>
          </cell>
        </row>
        <row r="342">
          <cell r="A342" t="str">
            <v>Marco puerta lámina Cold rolled Cal 18</v>
          </cell>
        </row>
        <row r="343">
          <cell r="A343" t="str">
            <v>Marco ventana</v>
          </cell>
        </row>
        <row r="344">
          <cell r="A344" t="str">
            <v>Marco y tapa para caja de inspección de  0,30 x 0,30 mts</v>
          </cell>
        </row>
        <row r="345">
          <cell r="A345" t="str">
            <v>Marco y tapa para cámara de inspección CS274</v>
          </cell>
        </row>
        <row r="346">
          <cell r="A346" t="str">
            <v>Marco y tapa para cámara de inspección CS275</v>
          </cell>
        </row>
        <row r="347">
          <cell r="A347" t="str">
            <v>Marmolina</v>
          </cell>
        </row>
        <row r="348">
          <cell r="A348" t="str">
            <v>Medidor de agua 1/2"</v>
          </cell>
        </row>
        <row r="349">
          <cell r="A349" t="str">
            <v>Medidor de luz Trifásico</v>
          </cell>
        </row>
        <row r="350">
          <cell r="A350" t="str">
            <v>Mesón acero inoxidable Cal.16. Dim.(0.60 x 0.85).</v>
          </cell>
        </row>
        <row r="351">
          <cell r="A351" t="str">
            <v>Mesón acero inoxidable Cal.16. Dim.(0.76 x 1.02).</v>
          </cell>
        </row>
        <row r="352">
          <cell r="A352" t="str">
            <v>Mesón acero inoxidable Cal.16. Dim.(0.90 x 2.95).</v>
          </cell>
        </row>
        <row r="353">
          <cell r="A353" t="str">
            <v>Mesón acero inoxidable Cal.16. Dim.(1.30 x 4.15).</v>
          </cell>
        </row>
        <row r="354">
          <cell r="A354" t="str">
            <v>Mortero 1:3</v>
          </cell>
        </row>
        <row r="355">
          <cell r="A355" t="str">
            <v>Mortero 1:3 impermeabilizado</v>
          </cell>
        </row>
        <row r="356">
          <cell r="A356" t="str">
            <v>Mortero 1:4</v>
          </cell>
        </row>
        <row r="357">
          <cell r="A357" t="str">
            <v>Mortero 1:4 impermeabilizado</v>
          </cell>
        </row>
        <row r="358">
          <cell r="A358" t="str">
            <v>Mortero 1:5</v>
          </cell>
        </row>
        <row r="359">
          <cell r="A359" t="str">
            <v>Mortero 1:7</v>
          </cell>
        </row>
        <row r="360">
          <cell r="A360" t="str">
            <v>Mortero de pega 1:4 e=1,5 cm</v>
          </cell>
        </row>
        <row r="361">
          <cell r="A361" t="str">
            <v xml:space="preserve">Mortero de relleno 1:4 </v>
          </cell>
        </row>
        <row r="362">
          <cell r="A362" t="str">
            <v>Multiamperímetro</v>
          </cell>
        </row>
        <row r="363">
          <cell r="A363" t="str">
            <v>Niple H.G. 1/2 " x 0,10 m</v>
          </cell>
        </row>
        <row r="364">
          <cell r="A364" t="str">
            <v>Niple H.G. 1/2 " x 0,20 m</v>
          </cell>
        </row>
        <row r="365">
          <cell r="A365" t="str">
            <v>Orinal Mediano  blanco primera calidad,   incluye griferia tradicional cromo  tipo grival  o similar y accesorios</v>
          </cell>
        </row>
        <row r="366">
          <cell r="A366" t="str">
            <v>Pabmeril pliego</v>
          </cell>
        </row>
        <row r="367">
          <cell r="A367" t="str">
            <v>Paral de Madera 3m</v>
          </cell>
        </row>
        <row r="368">
          <cell r="A368" t="str">
            <v>Paral en tubo metalico seccion cuadra de 1 1/2" cal. 18</v>
          </cell>
        </row>
        <row r="369">
          <cell r="A369" t="str">
            <v>Pararayos</v>
          </cell>
        </row>
        <row r="370">
          <cell r="A370" t="str">
            <v>Pegacor blanco</v>
          </cell>
        </row>
        <row r="371">
          <cell r="A371" t="str">
            <v xml:space="preserve">Peinazo </v>
          </cell>
        </row>
        <row r="372">
          <cell r="A372" t="str">
            <v>Percha de 2 puestos BT</v>
          </cell>
        </row>
        <row r="373">
          <cell r="A373" t="str">
            <v>Percha de 3 puestos BT</v>
          </cell>
        </row>
        <row r="374">
          <cell r="A374" t="str">
            <v>Percha de 4 puestos BT</v>
          </cell>
        </row>
        <row r="375">
          <cell r="A375" t="str">
            <v>Percha galvanizada de 1 puesto</v>
          </cell>
        </row>
        <row r="376">
          <cell r="A376" t="str">
            <v>Perfil ALN 1101</v>
          </cell>
        </row>
        <row r="377">
          <cell r="A377" t="str">
            <v>Perfil ALN 1102</v>
          </cell>
        </row>
        <row r="378">
          <cell r="A378" t="str">
            <v>Perfil ALN 167</v>
          </cell>
        </row>
        <row r="379">
          <cell r="A379" t="str">
            <v>Perfil ALN 173</v>
          </cell>
        </row>
        <row r="380">
          <cell r="A380" t="str">
            <v>Perfil ALN 174</v>
          </cell>
        </row>
        <row r="381">
          <cell r="A381" t="str">
            <v>Perfil ALN 175</v>
          </cell>
        </row>
        <row r="382">
          <cell r="A382" t="str">
            <v>Perfil ALN 176</v>
          </cell>
        </row>
        <row r="383">
          <cell r="A383" t="str">
            <v>Perfil ALN 177</v>
          </cell>
        </row>
        <row r="384">
          <cell r="A384" t="str">
            <v>Perfil ALN 219</v>
          </cell>
        </row>
        <row r="385">
          <cell r="A385" t="str">
            <v>Perfil ALN 292</v>
          </cell>
        </row>
        <row r="386">
          <cell r="A386" t="str">
            <v>Perfil ALN 312</v>
          </cell>
        </row>
        <row r="387">
          <cell r="A387" t="str">
            <v>Perfil ALN 313</v>
          </cell>
        </row>
        <row r="388">
          <cell r="A388" t="str">
            <v>Perfil ALN 314</v>
          </cell>
        </row>
        <row r="389">
          <cell r="A389" t="str">
            <v>Perfil ALN 315</v>
          </cell>
        </row>
        <row r="390">
          <cell r="A390" t="str">
            <v>Perfil ALN 682</v>
          </cell>
        </row>
        <row r="391">
          <cell r="A391" t="str">
            <v>Perfil ALN 876</v>
          </cell>
        </row>
        <row r="392">
          <cell r="A392" t="str">
            <v>Perfil ALN 877</v>
          </cell>
        </row>
        <row r="393">
          <cell r="A393" t="str">
            <v>Perfil ALN 879</v>
          </cell>
        </row>
        <row r="394">
          <cell r="A394" t="str">
            <v>Perfil ALN 937</v>
          </cell>
        </row>
        <row r="395">
          <cell r="A395" t="str">
            <v>Perfil ALN-545</v>
          </cell>
        </row>
        <row r="396">
          <cell r="A396" t="str">
            <v>Perfil aluminio T094 de 3 x 1" (72 X 21 mm)</v>
          </cell>
        </row>
        <row r="397">
          <cell r="A397" t="str">
            <v>Perfil aluminio tubular 3 x 1" x 1/2"  T-095 - 1 aleta</v>
          </cell>
        </row>
        <row r="398">
          <cell r="A398" t="str">
            <v>Perfil aluminio tubular con aletas cuad. 1" doble aleta divisor  T-078.</v>
          </cell>
        </row>
        <row r="399">
          <cell r="A399" t="str">
            <v>Perfil ASTM A 500 grado C 60 x 40 x 2 MM</v>
          </cell>
        </row>
        <row r="400">
          <cell r="A400" t="str">
            <v>Perfil en aluminio 1/2" x 1/2"</v>
          </cell>
        </row>
        <row r="401">
          <cell r="A401" t="str">
            <v>Perfil para cubierta PHR C</v>
          </cell>
        </row>
        <row r="402">
          <cell r="A402" t="str">
            <v>Perfil PHR - PAG 160 X 60 - 1,5 MM</v>
          </cell>
        </row>
        <row r="403">
          <cell r="A403" t="str">
            <v>Perfil PHR C - 220 x 80  2,5 mm</v>
          </cell>
        </row>
        <row r="404">
          <cell r="A404" t="str">
            <v>Perfil T04</v>
          </cell>
        </row>
        <row r="405">
          <cell r="A405" t="str">
            <v>Perno 1/2" Alt.Vel..1 3/4"</v>
          </cell>
        </row>
        <row r="406">
          <cell r="A406" t="str">
            <v>Perno de expansión 3" x 3/8"</v>
          </cell>
        </row>
        <row r="407">
          <cell r="A407" t="str">
            <v>Pernos</v>
          </cell>
        </row>
        <row r="408">
          <cell r="A408" t="str">
            <v>Pernos 3x8"</v>
          </cell>
        </row>
        <row r="409">
          <cell r="A409" t="str">
            <v>Perros de 1/8"</v>
          </cell>
        </row>
        <row r="410">
          <cell r="A410" t="str">
            <v>Piedra media zonga</v>
          </cell>
        </row>
        <row r="411">
          <cell r="A411" t="str">
            <v>Pintura Koraza plastica</v>
          </cell>
        </row>
        <row r="412">
          <cell r="A412" t="str">
            <v xml:space="preserve">Pintura Wash Primer </v>
          </cell>
        </row>
        <row r="413">
          <cell r="A413" t="str">
            <v>Pirlan en madera para dilatación</v>
          </cell>
        </row>
        <row r="414">
          <cell r="A414" t="str">
            <v>Pisavidrio Ref ALN - 544</v>
          </cell>
        </row>
        <row r="415">
          <cell r="A415" t="str">
            <v>Pivote puerta metálica</v>
          </cell>
        </row>
        <row r="416">
          <cell r="A416" t="str">
            <v>Planchón - cedro macho (.15 x .04 x 3)</v>
          </cell>
        </row>
        <row r="417">
          <cell r="A417" t="str">
            <v>Planchón ordinario 4 metros</v>
          </cell>
        </row>
        <row r="418">
          <cell r="A418" t="str">
            <v>Platina  de 0,12 x 0,12 x 1/16" perforada</v>
          </cell>
        </row>
        <row r="419">
          <cell r="A419" t="str">
            <v>Platina 1 1/2"x 3/16</v>
          </cell>
        </row>
        <row r="420">
          <cell r="A420" t="str">
            <v>Platina 1"x 3/16"</v>
          </cell>
        </row>
        <row r="421">
          <cell r="A421" t="str">
            <v>Platina 3/16" de 0,06 x 0,13 mts</v>
          </cell>
        </row>
        <row r="422">
          <cell r="A422" t="str">
            <v>Platina anclaje muro de 0,12x0,12x1/16"</v>
          </cell>
        </row>
        <row r="423">
          <cell r="A423" t="str">
            <v>Platina para soporte abrazadera en U</v>
          </cell>
        </row>
        <row r="424">
          <cell r="A424" t="str">
            <v>Poceta para laboratorios en acero inoxidable de 0,50 x 0,35 mts. De empotrar con un hueco</v>
          </cell>
        </row>
        <row r="425">
          <cell r="A425" t="str">
            <v>Polietileno Cal 6</v>
          </cell>
        </row>
        <row r="426">
          <cell r="A426" t="str">
            <v xml:space="preserve">Portacandado </v>
          </cell>
        </row>
        <row r="427">
          <cell r="A427" t="str">
            <v>Poste en concreto de 10 metros 510 kl</v>
          </cell>
        </row>
        <row r="428">
          <cell r="A428" t="str">
            <v>Poste en concreto de 10 metros 750 kl</v>
          </cell>
        </row>
        <row r="429">
          <cell r="A429" t="str">
            <v>Poste en concreto de 12 metros 1050 kl</v>
          </cell>
        </row>
        <row r="430">
          <cell r="A430" t="str">
            <v>Poste en concreto de 12 metros 510 kl</v>
          </cell>
        </row>
        <row r="431">
          <cell r="A431" t="str">
            <v>Poste en concreto de 12 metros 750 kl</v>
          </cell>
        </row>
        <row r="432">
          <cell r="A432" t="str">
            <v>Poste en concreto de 8 metros Tipo AP</v>
          </cell>
        </row>
        <row r="433">
          <cell r="A433" t="str">
            <v>Pretales</v>
          </cell>
        </row>
        <row r="434">
          <cell r="A434" t="str">
            <v>Protector escalera (pirlan en bronce angosto)</v>
          </cell>
        </row>
        <row r="435">
          <cell r="A435" t="str">
            <v>Puentes de empalme</v>
          </cell>
        </row>
        <row r="436">
          <cell r="A436" t="str">
            <v>Puerta  Baños y duchas, en aluminio y lámina galvanizada Anolok</v>
          </cell>
        </row>
        <row r="437">
          <cell r="A437" t="str">
            <v xml:space="preserve">Puerta  para ducha, en vidrio,  incoloro, templado, de e = 6 mm, incluye herrajes y accesorios de h = 1,80 mts  y 0,65 mts </v>
          </cell>
        </row>
        <row r="438">
          <cell r="A438" t="str">
            <v>Puerta Baño Minusvalidos</v>
          </cell>
        </row>
        <row r="439">
          <cell r="A439" t="str">
            <v>Puerta económica Pizano 1.00. Triplex e=4mm.</v>
          </cell>
        </row>
        <row r="440">
          <cell r="A440" t="str">
            <v>Puerta sistema constructivo PVC de 0,62 x 1,60 m</v>
          </cell>
        </row>
        <row r="441">
          <cell r="A441" t="str">
            <v>Puntilla con cabeza 2"</v>
          </cell>
        </row>
        <row r="442">
          <cell r="A442" t="str">
            <v>Punto Agua fría PVC</v>
          </cell>
        </row>
        <row r="443">
          <cell r="A443" t="str">
            <v>Punto desagüe PVC 3" y  4"</v>
          </cell>
        </row>
        <row r="444">
          <cell r="A444" t="str">
            <v>Punto Eléctrico</v>
          </cell>
        </row>
        <row r="445">
          <cell r="A445" t="str">
            <v>Rajón, 4" a 15"</v>
          </cell>
        </row>
        <row r="446">
          <cell r="A446" t="str">
            <v xml:space="preserve">Recebo  </v>
          </cell>
        </row>
        <row r="447">
          <cell r="A447" t="str">
            <v>Recebo comun</v>
          </cell>
        </row>
        <row r="448">
          <cell r="A448" t="str">
            <v>Registro  de cortina R &amp; W 1 1/2" italiano; inlcuye accesorios</v>
          </cell>
        </row>
        <row r="449">
          <cell r="A449" t="str">
            <v>Registro de corte de 1/2"</v>
          </cell>
        </row>
        <row r="450">
          <cell r="A450" t="str">
            <v>Registro de cortina 1/2 R &amp; W italiano ; incluye accesorios</v>
          </cell>
        </row>
        <row r="451">
          <cell r="A451" t="str">
            <v>Registro de cortina R &amp; w 1 1/4" italiano; incluye accesorios</v>
          </cell>
        </row>
        <row r="452">
          <cell r="A452" t="str">
            <v>Registro de cortina R&amp;W italiano de   1"; incluye accesorios</v>
          </cell>
        </row>
        <row r="453">
          <cell r="A453" t="str">
            <v>Registro de cortina Roscado liviano  Ref. 272 A Red &amp; White 2"; incluye accesorios</v>
          </cell>
        </row>
        <row r="454">
          <cell r="A454" t="str">
            <v>Registro R&amp;W  de cortina de  3/4" italiano; inlcuye accesorios</v>
          </cell>
        </row>
        <row r="455">
          <cell r="A455" t="str">
            <v>Rejilla tragante  cupula aluminio 5x3"</v>
          </cell>
        </row>
        <row r="456">
          <cell r="A456" t="str">
            <v>Rejilla tragante  cupula aluminio 6x4"</v>
          </cell>
        </row>
        <row r="457">
          <cell r="A457" t="str">
            <v>Rejilla Ventilación plastica de 0,20 x 0,20 mts.</v>
          </cell>
        </row>
        <row r="458">
          <cell r="A458" t="str">
            <v>Remaches Pop</v>
          </cell>
        </row>
        <row r="459">
          <cell r="A459" t="str">
            <v>Remate  Lateral Superior para cubierta trapezoidal, en acero y con foil de aluminio de 0,24 x 2 mts</v>
          </cell>
        </row>
        <row r="460">
          <cell r="A460" t="str">
            <v>Repisa ordinaria 3 metros</v>
          </cell>
        </row>
        <row r="461">
          <cell r="A461" t="str">
            <v>Roseta de porcelana</v>
          </cell>
        </row>
        <row r="462">
          <cell r="A462" t="str">
            <v>Sanitario Acuacer</v>
          </cell>
        </row>
        <row r="463">
          <cell r="A463" t="str">
            <v>Sanitario institucional blanco, primeras; incluye griferia grival o similar y/o superior en calidad  y  accesorios</v>
          </cell>
        </row>
        <row r="464">
          <cell r="A464" t="str">
            <v>Sanitario para discapacitados, blanco primera calidad, incluye accesorios</v>
          </cell>
        </row>
        <row r="465">
          <cell r="A465" t="str">
            <v>Sellante de cobre de alta</v>
          </cell>
        </row>
        <row r="466">
          <cell r="A466" t="str">
            <v>SIFóN 135º PVC-S 3" C x E</v>
          </cell>
        </row>
        <row r="467">
          <cell r="A467" t="str">
            <v>SIFóN 135º PVC-S 4" C x E</v>
          </cell>
        </row>
        <row r="468">
          <cell r="A468" t="str">
            <v>SIFóN 180º PVC-S 2" Cx C</v>
          </cell>
        </row>
        <row r="469">
          <cell r="A469" t="str">
            <v xml:space="preserve">Sika Anchorfix-4 600 cc </v>
          </cell>
        </row>
        <row r="470">
          <cell r="A470" t="str">
            <v>Sika-1 Imp.Integral</v>
          </cell>
        </row>
        <row r="471">
          <cell r="A471" t="str">
            <v>Silicona liquida 300 ML</v>
          </cell>
        </row>
        <row r="472">
          <cell r="A472" t="str">
            <v>Silicona transparente</v>
          </cell>
        </row>
        <row r="473">
          <cell r="A473" t="str">
            <v>Sistema corredizo metálico</v>
          </cell>
        </row>
        <row r="474">
          <cell r="A474" t="str">
            <v>Soldadura 95-5, plata</v>
          </cell>
        </row>
        <row r="475">
          <cell r="A475" t="str">
            <v>Soldadura de estaño P/Cobre</v>
          </cell>
        </row>
        <row r="476">
          <cell r="A476" t="str">
            <v>Soldadura elect.004-3/23"</v>
          </cell>
        </row>
        <row r="477">
          <cell r="A477" t="str">
            <v>Soldadura PVC 1/8</v>
          </cell>
        </row>
        <row r="478">
          <cell r="A478" t="str">
            <v>Soldadura PVC liquida 1/4</v>
          </cell>
        </row>
        <row r="479">
          <cell r="A479" t="str">
            <v>Soporte  bajante PVC rectangular</v>
          </cell>
        </row>
        <row r="480">
          <cell r="A480" t="str">
            <v>Soporte Canal Amazonas</v>
          </cell>
        </row>
        <row r="481">
          <cell r="A481" t="str">
            <v>Soporte tipo U para tubo 1"</v>
          </cell>
        </row>
        <row r="482">
          <cell r="A482" t="str">
            <v>Soporte tipo U para tubo 1/2"</v>
          </cell>
        </row>
        <row r="483">
          <cell r="A483" t="str">
            <v>Soporte tipo U para tubo 3/4"</v>
          </cell>
        </row>
        <row r="484">
          <cell r="A484" t="str">
            <v>Subcontrato eléctrico</v>
          </cell>
        </row>
        <row r="485">
          <cell r="A485" t="str">
            <v>Suministro e instalación de Lavamanos de colgar blanco, primera calidad, incluye griferia y accesorios</v>
          </cell>
        </row>
        <row r="486">
          <cell r="A486" t="str">
            <v>Suplemento para caja 5800</v>
          </cell>
        </row>
        <row r="487">
          <cell r="A487" t="str">
            <v>T ventana</v>
          </cell>
        </row>
        <row r="488">
          <cell r="A488" t="str">
            <v>Tabla burra C Macho 0,28 - 3 mts</v>
          </cell>
        </row>
        <row r="489">
          <cell r="A489" t="str">
            <v>Tabla burra ordinario 0,30 - 3 mts</v>
          </cell>
        </row>
        <row r="490">
          <cell r="A490" t="str">
            <v>Tabla chapa-ordinario 0,10 - 3 mts</v>
          </cell>
        </row>
        <row r="491">
          <cell r="A491" t="str">
            <v>Tabla chapa-ordinario 0,30 - 3 mts</v>
          </cell>
        </row>
        <row r="492">
          <cell r="A492" t="str">
            <v>Tablemac (super T) 9 mm; 4 usos</v>
          </cell>
        </row>
        <row r="493">
          <cell r="A493" t="str">
            <v>Tablero 18 Circuitos con espacio para totalizador</v>
          </cell>
        </row>
        <row r="494">
          <cell r="A494" t="str">
            <v xml:space="preserve">Tablero bifasico TBC 24 circuitos </v>
          </cell>
        </row>
        <row r="495">
          <cell r="A495" t="str">
            <v>Tablero de 12 circuitos con puerta</v>
          </cell>
        </row>
        <row r="496">
          <cell r="A496" t="str">
            <v>Tablero de 18 circuitos con puerta</v>
          </cell>
        </row>
        <row r="497">
          <cell r="A497" t="str">
            <v>Tablero de 24 circuitos con puerta</v>
          </cell>
        </row>
        <row r="498">
          <cell r="A498" t="str">
            <v>Tablero de 36 circuitos con puerta</v>
          </cell>
        </row>
        <row r="499">
          <cell r="A499" t="str">
            <v>Tablero de 42 circuitos con puerta</v>
          </cell>
        </row>
        <row r="500">
          <cell r="A500" t="str">
            <v>Tablero en madera entamborada</v>
          </cell>
        </row>
        <row r="501">
          <cell r="A501" t="str">
            <v>Tablero TBP 16B con puerta y chapas plástico de 16 circuitos</v>
          </cell>
        </row>
        <row r="502">
          <cell r="A502" t="str">
            <v>Tablón  cuarto 26</v>
          </cell>
        </row>
        <row r="503">
          <cell r="A503" t="str">
            <v>Tablón Gres de 0,30 x 0,30</v>
          </cell>
        </row>
        <row r="504">
          <cell r="A504" t="str">
            <v>Taco terminal UNIP,HQP 30A</v>
          </cell>
        </row>
        <row r="505">
          <cell r="A505" t="str">
            <v>Tanque plástico 1000 lts</v>
          </cell>
        </row>
        <row r="506">
          <cell r="A506" t="str">
            <v>Tanque plástico 2000 lts</v>
          </cell>
        </row>
        <row r="507">
          <cell r="A507" t="str">
            <v>Tanque plástico 500 lts</v>
          </cell>
        </row>
        <row r="508">
          <cell r="A508" t="str">
            <v>Tanque plástico 5000 lts</v>
          </cell>
        </row>
        <row r="509">
          <cell r="A509" t="str">
            <v>Tapa ciega metálica para toma</v>
          </cell>
        </row>
        <row r="510">
          <cell r="A510" t="str">
            <v>Tapa Int Derecha Canal Amazonas</v>
          </cell>
        </row>
        <row r="511">
          <cell r="A511" t="str">
            <v>Tapa Int Izquierda Canal Amazonas</v>
          </cell>
        </row>
        <row r="512">
          <cell r="A512" t="str">
            <v>Tapa para caja A.P.</v>
          </cell>
        </row>
        <row r="513">
          <cell r="A513" t="str">
            <v>Tapa para caja de 30x30x5</v>
          </cell>
        </row>
        <row r="514">
          <cell r="A514" t="str">
            <v>Tapa para caja eléctrica</v>
          </cell>
        </row>
        <row r="515">
          <cell r="A515" t="str">
            <v>Tapa salida cordón caja octagonal</v>
          </cell>
        </row>
        <row r="516">
          <cell r="A516" t="str">
            <v>Tapaporos Nogal</v>
          </cell>
        </row>
        <row r="517">
          <cell r="A517" t="str">
            <v>Tapas 3x1"</v>
          </cell>
        </row>
        <row r="518">
          <cell r="A518" t="str">
            <v>TAPóN H.G. 1"</v>
          </cell>
        </row>
        <row r="519">
          <cell r="A519" t="str">
            <v>TAPóN H.G. 1/2"</v>
          </cell>
        </row>
        <row r="520">
          <cell r="A520" t="str">
            <v>TAPóN H.G. 3/4"</v>
          </cell>
        </row>
        <row r="521">
          <cell r="A521" t="str">
            <v>Tapon PVC 2" - Prueba</v>
          </cell>
        </row>
        <row r="522">
          <cell r="A522" t="str">
            <v>Tapon PVC 3" de prueba</v>
          </cell>
        </row>
        <row r="523">
          <cell r="A523" t="str">
            <v>Tapon PVC 4" - Prueba</v>
          </cell>
        </row>
        <row r="524">
          <cell r="A524" t="str">
            <v>Tapon PVC-P 1/2"</v>
          </cell>
        </row>
        <row r="525">
          <cell r="A525" t="str">
            <v>Tee 1 1/2" PVC - Presión</v>
          </cell>
        </row>
        <row r="526">
          <cell r="A526" t="str">
            <v>Tee 1 1/4 PVC - Presión</v>
          </cell>
        </row>
        <row r="527">
          <cell r="A527" t="str">
            <v>Tee 1" PVC - Presión</v>
          </cell>
        </row>
        <row r="528">
          <cell r="A528" t="str">
            <v>Tee 1/2" PVC - Presión</v>
          </cell>
        </row>
        <row r="529">
          <cell r="A529" t="str">
            <v>Tee 3/4"    PVC - Presión</v>
          </cell>
        </row>
        <row r="530">
          <cell r="A530" t="str">
            <v>Tee PVC-P 3/4" x 1/2"</v>
          </cell>
        </row>
        <row r="531">
          <cell r="A531" t="str">
            <v>Tee Sencilla 2" Sanitaria</v>
          </cell>
        </row>
        <row r="532">
          <cell r="A532" t="str">
            <v>Tee Sencilla 4" Sanitaria</v>
          </cell>
        </row>
        <row r="533">
          <cell r="A533" t="str">
            <v xml:space="preserve">Teflon </v>
          </cell>
        </row>
        <row r="534">
          <cell r="A534" t="str">
            <v xml:space="preserve">Teja Bioclimatica trapezoidal de e = 1,8 mm, con foil y lámina de acero, incluye traslapo </v>
          </cell>
        </row>
        <row r="535">
          <cell r="A535" t="str">
            <v xml:space="preserve">Teja Bioclimatica trapezoidal de e = 1,8 mm, Marina con foil y lámina de acero, incluye traslapo </v>
          </cell>
        </row>
        <row r="536">
          <cell r="A536" t="str">
            <v xml:space="preserve">Teja Bioclimatica trapezoidal de e = 1,9 mm, con foil y lámina de acero, incluye traslapo </v>
          </cell>
        </row>
        <row r="537">
          <cell r="A537" t="str">
            <v xml:space="preserve">Teja Bioclimatica trapezoidal de e = 1,9 mm, Marina con foil y lámina de acero, incluye traslapo </v>
          </cell>
        </row>
        <row r="538">
          <cell r="A538" t="str">
            <v xml:space="preserve">Teja Bioclimatica trapezoidal de e = 2,0 mm, con foil y lámina de acero, incluye traslapo </v>
          </cell>
        </row>
        <row r="539">
          <cell r="A539" t="str">
            <v xml:space="preserve">Teja Bioclimatica trapezoidal de e = 2,0 mm, Marina con foil y lámina de acero, incluye traslapo </v>
          </cell>
        </row>
        <row r="540">
          <cell r="A540" t="str">
            <v>Teja de asbesto cemento No.6</v>
          </cell>
        </row>
        <row r="541">
          <cell r="A541" t="str">
            <v>Teja de asbesto cemento No.8</v>
          </cell>
        </row>
        <row r="542">
          <cell r="A542" t="str">
            <v>Teja trapezoidal transparente en policarbonato tipo ajota de ajorver</v>
          </cell>
        </row>
        <row r="543">
          <cell r="A543" t="str">
            <v>Templete</v>
          </cell>
        </row>
        <row r="544">
          <cell r="A544" t="str">
            <v xml:space="preserve">Tensor para cable antifraude </v>
          </cell>
        </row>
        <row r="545">
          <cell r="A545" t="str">
            <v>Tierra negra fertilizada</v>
          </cell>
        </row>
        <row r="546">
          <cell r="A546" t="str">
            <v>Tintilla</v>
          </cell>
        </row>
        <row r="547">
          <cell r="A547" t="str">
            <v>Toma de caucho 3 polos aérea</v>
          </cell>
        </row>
        <row r="548">
          <cell r="A548" t="str">
            <v>Toma de T.V. para cable coaxial</v>
          </cell>
        </row>
        <row r="549">
          <cell r="A549" t="str">
            <v>Toma Doble GFCI</v>
          </cell>
        </row>
        <row r="550">
          <cell r="A550" t="str">
            <v>Toma doble tipo hospitalaria P.T.</v>
          </cell>
        </row>
        <row r="551">
          <cell r="A551" t="str">
            <v>Toma eléctrica doble 20A pata trabada</v>
          </cell>
        </row>
        <row r="552">
          <cell r="A552" t="str">
            <v xml:space="preserve">Toma eléctrica doble P.T. </v>
          </cell>
        </row>
        <row r="553">
          <cell r="A553" t="str">
            <v>Toma monofásica doble con polo</v>
          </cell>
        </row>
        <row r="554">
          <cell r="A554" t="str">
            <v>Toma monofásica GFCI</v>
          </cell>
        </row>
        <row r="555">
          <cell r="A555" t="str">
            <v>Toma telefónica</v>
          </cell>
        </row>
        <row r="556">
          <cell r="A556" t="str">
            <v xml:space="preserve">Toma Trifásica </v>
          </cell>
        </row>
        <row r="557">
          <cell r="A557" t="str">
            <v>Tornillo autoperforante fijador de correa para metal de12-14 x 3/4" - Acero</v>
          </cell>
        </row>
        <row r="558">
          <cell r="A558" t="str">
            <v>Tornillo expansivo AH - 1614 5/16 x 3 "</v>
          </cell>
        </row>
        <row r="559">
          <cell r="A559" t="str">
            <v>Tornillo expansivo HLC 10x80/48</v>
          </cell>
        </row>
        <row r="560">
          <cell r="A560" t="str">
            <v>Tornillo goloso</v>
          </cell>
        </row>
        <row r="561">
          <cell r="A561" t="str">
            <v>Tornillo goloso 1/8 x 1 1/4</v>
          </cell>
        </row>
        <row r="562">
          <cell r="A562" t="str">
            <v>Tornillo Inoxidable Canal y Bajante Amazonas</v>
          </cell>
        </row>
        <row r="563">
          <cell r="A563" t="str">
            <v>Tornillo Inoxidable Canal y Bajante PVC</v>
          </cell>
        </row>
        <row r="564">
          <cell r="A564" t="str">
            <v>Tornillo lámina D=3/8"</v>
          </cell>
        </row>
        <row r="565">
          <cell r="A565" t="str">
            <v>Tornillo teja en lámina de acero y foil</v>
          </cell>
        </row>
        <row r="566">
          <cell r="A566" t="str">
            <v>Tornillos 2"</v>
          </cell>
        </row>
        <row r="567">
          <cell r="A567" t="str">
            <v>Transformador de corriente 200/5 amp</v>
          </cell>
        </row>
        <row r="568">
          <cell r="A568" t="str">
            <v>Transformador en poste bifásico de 15 Kva</v>
          </cell>
        </row>
        <row r="569">
          <cell r="A569" t="str">
            <v>Transformador en poste bifásico de 30 Kva</v>
          </cell>
        </row>
        <row r="570">
          <cell r="A570" t="str">
            <v>Transformador en poste bifásico de 45 Kva</v>
          </cell>
        </row>
        <row r="571">
          <cell r="A571" t="str">
            <v>Transformador en poste trifásico de 15 Kva</v>
          </cell>
        </row>
        <row r="572">
          <cell r="A572" t="str">
            <v>Transformador en poste trifásico de 30 Kva</v>
          </cell>
        </row>
        <row r="573">
          <cell r="A573" t="str">
            <v>Triturado de máquina</v>
          </cell>
        </row>
        <row r="574">
          <cell r="A574" t="str">
            <v xml:space="preserve">Tuberia A.N. 2 plg </v>
          </cell>
        </row>
        <row r="575">
          <cell r="A575" t="str">
            <v>Tuberia A.N. 3 plg 2,3 mm</v>
          </cell>
        </row>
        <row r="576">
          <cell r="A576" t="str">
            <v>Tuberia A.N. Ø1 1/2"</v>
          </cell>
        </row>
        <row r="577">
          <cell r="A577" t="str">
            <v>Tuberia Galvanizada 1 1/2" 2,5 mm Cal 12</v>
          </cell>
        </row>
        <row r="578">
          <cell r="A578" t="str">
            <v>Tuberia novafort 10" 255 mm</v>
          </cell>
        </row>
        <row r="579">
          <cell r="A579" t="str">
            <v>Tuberia novafort 12" 315 mm</v>
          </cell>
        </row>
        <row r="580">
          <cell r="A580" t="str">
            <v>Tuberia novafort 4" 110 mm</v>
          </cell>
        </row>
        <row r="581">
          <cell r="A581" t="str">
            <v>Tuberia novafort 6" 160 mm</v>
          </cell>
        </row>
        <row r="582">
          <cell r="A582" t="str">
            <v>Tuberia novafort 8" 200 mm</v>
          </cell>
        </row>
        <row r="583">
          <cell r="A583" t="str">
            <v xml:space="preserve">Tuberia PE AL PE amarilla gas 1216 1/2" </v>
          </cell>
        </row>
        <row r="584">
          <cell r="A584" t="str">
            <v>Tubo A.N. 1 1/2 plg, 2 mm</v>
          </cell>
        </row>
        <row r="585">
          <cell r="A585" t="str">
            <v>Tubo A.N. 1 plg, 2 mm</v>
          </cell>
        </row>
        <row r="586">
          <cell r="A586" t="str">
            <v>Tubo conduit EMT 1"</v>
          </cell>
        </row>
        <row r="587">
          <cell r="A587" t="str">
            <v>Tubo conduit EMT 1-1/2"</v>
          </cell>
        </row>
        <row r="588">
          <cell r="A588" t="str">
            <v>Tubo conduit EMT 3/4"</v>
          </cell>
        </row>
        <row r="589">
          <cell r="A589" t="str">
            <v>Tubo conduit PVC 1"</v>
          </cell>
        </row>
        <row r="590">
          <cell r="A590" t="str">
            <v>Tubo conduit PVC 1/2"</v>
          </cell>
        </row>
        <row r="591">
          <cell r="A591" t="str">
            <v>Tubo conduit PVC 1-1/2"</v>
          </cell>
        </row>
        <row r="592">
          <cell r="A592" t="str">
            <v>Tubo conduit PVC 3/4"</v>
          </cell>
        </row>
        <row r="593">
          <cell r="A593" t="str">
            <v>Tubo cuadrado de 1/2 x 1/2 x 0,9</v>
          </cell>
        </row>
        <row r="594">
          <cell r="A594" t="str">
            <v>Tubo cuadrado de 1-1/2" x 1-1/2" cal. 20</v>
          </cell>
        </row>
        <row r="595">
          <cell r="A595" t="str">
            <v>Tubo Cuadrado de 3/4" x 3/4" cal. 20</v>
          </cell>
        </row>
        <row r="596">
          <cell r="A596" t="str">
            <v>Tubo de cobre de 1/2" tipo L</v>
          </cell>
        </row>
        <row r="597">
          <cell r="A597" t="str">
            <v>Tubo de cobre de 1" tipo L</v>
          </cell>
        </row>
        <row r="598">
          <cell r="A598" t="str">
            <v>Tubo Galvanizado de 1/2"</v>
          </cell>
        </row>
        <row r="599">
          <cell r="A599" t="str">
            <v>Tubo Galvanizado de 3/4</v>
          </cell>
        </row>
        <row r="600">
          <cell r="A600" t="str">
            <v>Tubo Galvanizado de 1"</v>
          </cell>
        </row>
        <row r="601">
          <cell r="A601" t="str">
            <v>Tubo Galvanizado de 1 1/4"</v>
          </cell>
        </row>
        <row r="602">
          <cell r="A602" t="str">
            <v>Tubo Galvanizado de 1 1/2"</v>
          </cell>
        </row>
        <row r="603">
          <cell r="A603" t="str">
            <v>Tubo Galvanizado de 2"</v>
          </cell>
        </row>
        <row r="604">
          <cell r="A604" t="str">
            <v>Tubo Galvanizado de 2 1/2"</v>
          </cell>
        </row>
        <row r="605">
          <cell r="A605" t="str">
            <v>Tubo pres/11 PVC 3/4"</v>
          </cell>
        </row>
        <row r="606">
          <cell r="A606" t="str">
            <v>Tubo pres/13,5 PVC 1"</v>
          </cell>
        </row>
        <row r="607">
          <cell r="A607" t="str">
            <v>Tubo pres/21 PVC 1 1/2"</v>
          </cell>
        </row>
        <row r="608">
          <cell r="A608" t="str">
            <v>Tubo pres/21 PVC 1 1/4</v>
          </cell>
        </row>
        <row r="609">
          <cell r="A609" t="str">
            <v>Tubo pres/21 PVC 2"</v>
          </cell>
        </row>
        <row r="610">
          <cell r="A610" t="str">
            <v>Tubo pres/9 PVC 1/2"</v>
          </cell>
        </row>
        <row r="611">
          <cell r="A611" t="str">
            <v>Tubo PVC de 2"       Lluvias</v>
          </cell>
        </row>
        <row r="612">
          <cell r="A612" t="str">
            <v>Tubo PVC de 3"       Lluvias</v>
          </cell>
        </row>
        <row r="613">
          <cell r="A613" t="str">
            <v>Tubo PVC de 4"       lluvias</v>
          </cell>
        </row>
        <row r="614">
          <cell r="A614" t="str">
            <v>Tubo PVCP- RDE 21 2 1/2" UZ</v>
          </cell>
        </row>
        <row r="615">
          <cell r="A615" t="str">
            <v>Tubo PVCP- RDE 21 2" UZ</v>
          </cell>
        </row>
        <row r="616">
          <cell r="A616" t="str">
            <v>Tubo PVCP- RDE 21 3" UZ</v>
          </cell>
        </row>
        <row r="617">
          <cell r="A617" t="str">
            <v>Tubo PVC-S     2"    Sanitaria</v>
          </cell>
        </row>
        <row r="618">
          <cell r="A618" t="str">
            <v>Tubo PVC-S     3"    Sanitaria</v>
          </cell>
        </row>
        <row r="619">
          <cell r="A619" t="str">
            <v>Tubo PVC-S     4"    Sanitaria</v>
          </cell>
        </row>
        <row r="620">
          <cell r="A620" t="str">
            <v>Tubo PVC-S;     6"</v>
          </cell>
        </row>
        <row r="621">
          <cell r="A621" t="str">
            <v>Tubo PVC-V      1 1/2"</v>
          </cell>
        </row>
        <row r="622">
          <cell r="A622" t="str">
            <v>Tubo PVC-V      2"</v>
          </cell>
        </row>
        <row r="623">
          <cell r="A623" t="str">
            <v>Tubo PVC-V     3"</v>
          </cell>
        </row>
        <row r="624">
          <cell r="A624" t="str">
            <v>Tubo PVC-V     4"</v>
          </cell>
        </row>
        <row r="625">
          <cell r="A625" t="str">
            <v>Tuercas de fijación</v>
          </cell>
        </row>
        <row r="626">
          <cell r="A626" t="str">
            <v>Unión bajante rectangular PVC</v>
          </cell>
        </row>
        <row r="627">
          <cell r="A627" t="str">
            <v>Unión canal a bajante Amazonas</v>
          </cell>
        </row>
        <row r="628">
          <cell r="A628" t="str">
            <v>Unión Canal amazonas</v>
          </cell>
        </row>
        <row r="629">
          <cell r="A629" t="str">
            <v>Unión EMT 1"</v>
          </cell>
        </row>
        <row r="630">
          <cell r="A630" t="str">
            <v>Unión EMT 1-1/2"</v>
          </cell>
        </row>
        <row r="631">
          <cell r="A631" t="str">
            <v>Unión EMT 3/4"</v>
          </cell>
        </row>
        <row r="632">
          <cell r="A632" t="str">
            <v>Unión PVC - P 3/4"</v>
          </cell>
        </row>
        <row r="633">
          <cell r="A633" t="str">
            <v>Unión PVC-P 1 1/2"</v>
          </cell>
        </row>
        <row r="634">
          <cell r="A634" t="str">
            <v>Unión PVC-P 1 1/4"</v>
          </cell>
        </row>
        <row r="635">
          <cell r="A635" t="str">
            <v>Unión PVC-P 1 plg</v>
          </cell>
        </row>
        <row r="636">
          <cell r="A636" t="str">
            <v>Unión PVC-P 1/2 plg</v>
          </cell>
        </row>
        <row r="637">
          <cell r="A637" t="str">
            <v>Unión PVC-P 2 plg</v>
          </cell>
        </row>
        <row r="638">
          <cell r="A638" t="str">
            <v>Unión PVC-S 2 plg</v>
          </cell>
        </row>
        <row r="639">
          <cell r="A639" t="str">
            <v>Unión PVC-S 3 plg</v>
          </cell>
        </row>
        <row r="640">
          <cell r="A640" t="str">
            <v>Unión PVC-S 4 plg</v>
          </cell>
        </row>
        <row r="641">
          <cell r="A641" t="str">
            <v>Unión PVC-S;    6"</v>
          </cell>
        </row>
        <row r="642">
          <cell r="A642" t="str">
            <v>Unión PVC-V     1 1/2"</v>
          </cell>
        </row>
        <row r="643">
          <cell r="A643" t="str">
            <v>Unión PVC-V     2"</v>
          </cell>
        </row>
        <row r="644">
          <cell r="A644" t="str">
            <v>Unión PVC-V    3"</v>
          </cell>
        </row>
        <row r="645">
          <cell r="A645" t="str">
            <v>Universal en PVC 1 1/2"</v>
          </cell>
        </row>
        <row r="646">
          <cell r="A646" t="str">
            <v>Universal en PVC 1"</v>
          </cell>
        </row>
        <row r="647">
          <cell r="A647" t="str">
            <v>Universal en PVC 1/2"</v>
          </cell>
        </row>
        <row r="648">
          <cell r="A648" t="str">
            <v>Universal en PVC 3/4"</v>
          </cell>
        </row>
        <row r="649">
          <cell r="A649" t="str">
            <v>Valvula - Cheque cortina HICC Helbert   3" ; incluye accesorios</v>
          </cell>
        </row>
        <row r="650">
          <cell r="A650" t="str">
            <v>Valvula - Cheque cortina HICC Helbert  1 1/2" ; incluye accesorios</v>
          </cell>
        </row>
        <row r="651">
          <cell r="A651" t="str">
            <v>Valvula - Cheque cortina HICC Helbert  1 1/4" ; incluye accesorios</v>
          </cell>
        </row>
        <row r="652">
          <cell r="A652" t="str">
            <v>Valvula - Cheque cortina HICC Helbert  2" ; incluye accesorios</v>
          </cell>
        </row>
        <row r="653">
          <cell r="A653" t="str">
            <v>Valvula de bola de 1" con bola de bronce y asiento en teflon</v>
          </cell>
        </row>
        <row r="654">
          <cell r="A654" t="str">
            <v>Valvula de bola de 1/2" con bola de bronce y asiento en teflon</v>
          </cell>
        </row>
        <row r="655">
          <cell r="A655" t="str">
            <v>Valvula pozuelo 1-1/2"  cobre</v>
          </cell>
        </row>
        <row r="656">
          <cell r="A656" t="str">
            <v>Vara de clavo</v>
          </cell>
        </row>
        <row r="657">
          <cell r="A657" t="str">
            <v>Varilla coopertweld de 2.40 mts x 5/8"</v>
          </cell>
        </row>
        <row r="658">
          <cell r="A658" t="str">
            <v>Varilla Coper Well 5/8" x 8'</v>
          </cell>
        </row>
        <row r="659">
          <cell r="A659" t="str">
            <v>Varilla cuadrada de 1/2"</v>
          </cell>
        </row>
        <row r="660">
          <cell r="A660" t="str">
            <v>Varilla de 5/8"</v>
          </cell>
        </row>
        <row r="661">
          <cell r="A661" t="str">
            <v>Varilla de 9 mm. Cuadrada</v>
          </cell>
        </row>
        <row r="663">
          <cell r="A663" t="str">
            <v>Varilla lisa de 1/2"</v>
          </cell>
        </row>
        <row r="664">
          <cell r="A664" t="str">
            <v>Ventana corrediza proyec.alum.Cal.18. Negra</v>
          </cell>
        </row>
        <row r="665">
          <cell r="A665" t="str">
            <v>Vidrio incoloro de 5mm pulido</v>
          </cell>
        </row>
        <row r="666">
          <cell r="A666" t="str">
            <v>Vinilo Color Tipo I</v>
          </cell>
        </row>
        <row r="667">
          <cell r="A667" t="str">
            <v>Visagra para elemento en aluminio</v>
          </cell>
        </row>
        <row r="668">
          <cell r="A668" t="str">
            <v>Wing Aluminio</v>
          </cell>
        </row>
        <row r="669">
          <cell r="A669" t="str">
            <v>Xipex Admix C-2000</v>
          </cell>
        </row>
        <row r="670">
          <cell r="A670" t="str">
            <v>Xipex concentrado -Gris</v>
          </cell>
        </row>
        <row r="671">
          <cell r="A671" t="str">
            <v>Yee sencilla PVC-S 2"</v>
          </cell>
        </row>
        <row r="672">
          <cell r="A672" t="str">
            <v>Yee sencilla PVC-S 3"</v>
          </cell>
        </row>
        <row r="673">
          <cell r="A673" t="str">
            <v>Yee sencilla PVC-S 4"</v>
          </cell>
        </row>
        <row r="674">
          <cell r="A674" t="str">
            <v>Zuncho metálico 3/8"</v>
          </cell>
        </row>
        <row r="675">
          <cell r="A675" t="str">
            <v>Medidor de agua 1/2"</v>
          </cell>
        </row>
        <row r="676">
          <cell r="A676" t="str">
            <v>Medidor de agua 1"</v>
          </cell>
        </row>
        <row r="677">
          <cell r="A677" t="str">
            <v>Medidor de agua 2"</v>
          </cell>
        </row>
        <row r="678">
          <cell r="A678" t="str">
            <v>Medidor de agua 3"</v>
          </cell>
        </row>
        <row r="679">
          <cell r="A679" t="str">
            <v>Medidor de agua 3/4"</v>
          </cell>
        </row>
        <row r="680">
          <cell r="A680" t="str">
            <v>Medidor de agua 4"</v>
          </cell>
        </row>
        <row r="681">
          <cell r="A681" t="str">
            <v>Medidor de agua 6"</v>
          </cell>
        </row>
        <row r="682">
          <cell r="A682" t="str">
            <v xml:space="preserve">rellenos en recebo compactado al 90% </v>
          </cell>
        </row>
        <row r="683">
          <cell r="A683" t="str">
            <v>muros en ladrillo tolete común para sobrecimiento de e = 0,12 m</v>
          </cell>
        </row>
        <row r="684">
          <cell r="A684" t="str">
            <v>Bomba centrífuga 1HP succión y descarga 1.1/2".motor monofásico</v>
          </cell>
        </row>
        <row r="685">
          <cell r="A685" t="str">
            <v>Valvula de pie con canastilla plástica 2"</v>
          </cell>
        </row>
        <row r="686">
          <cell r="A686" t="str">
            <v>Valvula de cheque hidro 1 1/2"</v>
          </cell>
        </row>
        <row r="687">
          <cell r="A687" t="str">
            <v>Valvula de cheque hidro 2"</v>
          </cell>
        </row>
        <row r="689">
          <cell r="A689" t="str">
            <v>Para Yacuanquer</v>
          </cell>
        </row>
        <row r="690">
          <cell r="A690" t="str">
            <v>Excavación Manual en material Comun</v>
          </cell>
        </row>
        <row r="691">
          <cell r="A691" t="str">
            <v>Rellenos en recebo compactado al 90%</v>
          </cell>
        </row>
        <row r="692">
          <cell r="A692" t="str">
            <v>Placa maciza e=0,075</v>
          </cell>
        </row>
        <row r="693">
          <cell r="A693" t="str">
            <v>Muros en loque divisorio Liso</v>
          </cell>
        </row>
        <row r="694">
          <cell r="A694" t="str">
            <v>Media caña en mortero de pendiente</v>
          </cell>
        </row>
        <row r="695">
          <cell r="A695" t="str">
            <v>Pañete impermeabilizado integralmente.</v>
          </cell>
        </row>
        <row r="696">
          <cell r="A696" t="str">
            <v>Afinado en mortero de pendiente</v>
          </cell>
        </row>
        <row r="697">
          <cell r="A697" t="str">
            <v>acero de refuerzo 37000</v>
          </cell>
        </row>
        <row r="698">
          <cell r="A698" t="str">
            <v>acero de refuerzo 60000</v>
          </cell>
        </row>
        <row r="699">
          <cell r="A699" t="str">
            <v>Hoja Puerta entamborada con rejilla de ventilación y mirilla a todo costo según detalle arquitectonico</v>
          </cell>
        </row>
        <row r="700">
          <cell r="A700" t="str">
            <v>Teja de Barro Santafé Cartabon 16x37cm</v>
          </cell>
        </row>
        <row r="701">
          <cell r="A701" t="str">
            <v>Teja de Barro  Santafé Española 18/16x40cm</v>
          </cell>
        </row>
        <row r="702">
          <cell r="A702" t="str">
            <v>Teja "S" de Barro Moore 28,5/15x46cm</v>
          </cell>
        </row>
        <row r="703">
          <cell r="A703" t="str">
            <v>Teja Plana de Barro Santafé 10x18cm</v>
          </cell>
        </row>
        <row r="704">
          <cell r="A704" t="str">
            <v>Listón M.H. Pino Ciprés</v>
          </cell>
        </row>
        <row r="705">
          <cell r="A705" t="str">
            <v>Listón M.H. Pino Romerón</v>
          </cell>
        </row>
        <row r="706">
          <cell r="A706" t="str">
            <v>Puerta Ventana en Madera Segun detalle Arquitectónico</v>
          </cell>
        </row>
        <row r="707">
          <cell r="A707" t="str">
            <v>Ventana en Madera Según detalle Arquitectónico</v>
          </cell>
        </row>
        <row r="708">
          <cell r="A708" t="str">
            <v>Puerta en madera Según detalle Arquitectónico</v>
          </cell>
        </row>
        <row r="709">
          <cell r="A709" t="str">
            <v>Suministro e insatalación de Banca exterior tipo IDU</v>
          </cell>
        </row>
        <row r="710">
          <cell r="A710" t="str">
            <v>Adoquin concreto 10x8x20</v>
          </cell>
        </row>
        <row r="711">
          <cell r="A711" t="str">
            <v>Toma de caucho (aérea) con polo</v>
          </cell>
        </row>
        <row r="712">
          <cell r="A712" t="str">
            <v>Clavija de caucho (aérea) con polo</v>
          </cell>
        </row>
        <row r="713">
          <cell r="A713" t="str">
            <v>Marquilla en acrílico</v>
          </cell>
        </row>
        <row r="714">
          <cell r="A714" t="str">
            <v>Perno de tiro</v>
          </cell>
        </row>
        <row r="715">
          <cell r="A715" t="str">
            <v>Pólvora para perno</v>
          </cell>
        </row>
        <row r="716">
          <cell r="A716" t="str">
            <v>Cable vehicular No 16</v>
          </cell>
        </row>
        <row r="717">
          <cell r="A717" t="str">
            <v>Botón de timbre</v>
          </cell>
        </row>
        <row r="718">
          <cell r="A718" t="str">
            <v>Automático tipo riel 1x16 A</v>
          </cell>
        </row>
        <row r="719">
          <cell r="A719" t="str">
            <v>Automático tipo riel 2x16 A - 10Ka</v>
          </cell>
        </row>
        <row r="720">
          <cell r="A720" t="str">
            <v>Tablero minipragma de 24 circuitos</v>
          </cell>
        </row>
        <row r="721">
          <cell r="A721" t="str">
            <v>Telerruptor bipolar 120V - 16 amperios</v>
          </cell>
        </row>
        <row r="722">
          <cell r="A722" t="str">
            <v>Cable de cobre No 10</v>
          </cell>
        </row>
        <row r="723">
          <cell r="A723" t="str">
            <v>Terminal cobre No 6</v>
          </cell>
        </row>
        <row r="724">
          <cell r="A724" t="str">
            <v>Terminal cobre No 10</v>
          </cell>
        </row>
        <row r="725">
          <cell r="A725" t="str">
            <v>Tubo conduit  PVC 3"</v>
          </cell>
        </row>
        <row r="726">
          <cell r="A726" t="str">
            <v>Boquilla terminal PVC de 3"</v>
          </cell>
        </row>
        <row r="727">
          <cell r="A727" t="str">
            <v>Caja en mampostería</v>
          </cell>
        </row>
        <row r="728">
          <cell r="A728" t="str">
            <v>Tapa en concreto 60x60</v>
          </cell>
        </row>
        <row r="729">
          <cell r="A729" t="str">
            <v xml:space="preserve">Marco 60x60 </v>
          </cell>
        </row>
        <row r="730">
          <cell r="A730" t="str">
            <v>Contramarco 60x60</v>
          </cell>
        </row>
        <row r="731">
          <cell r="A731" t="str">
            <v>Lámpara metal halide 250 W - 208 V completa</v>
          </cell>
        </row>
        <row r="732">
          <cell r="A732" t="str">
            <v>Soporte</v>
          </cell>
        </row>
        <row r="733">
          <cell r="A733" t="str">
            <v>Cable de cobre desnudo No 6</v>
          </cell>
        </row>
        <row r="734">
          <cell r="A734" t="str">
            <v>Varilla captora 60 cms</v>
          </cell>
        </row>
        <row r="735">
          <cell r="A735" t="str">
            <v>Aislador</v>
          </cell>
        </row>
        <row r="736">
          <cell r="A736" t="str">
            <v>soporte fijación</v>
          </cell>
        </row>
        <row r="737">
          <cell r="A737" t="str">
            <v>Encauchetado 3x16</v>
          </cell>
        </row>
        <row r="738">
          <cell r="A738" t="str">
            <v>Terminal en resina</v>
          </cell>
        </row>
        <row r="739">
          <cell r="A739" t="str">
            <v>Suministro e instalación de Cubierta 525c Sandwich deck en aluzinc calibre 26, aislamiento en fibra de vidrio de 30mm de espesor, bandeja lisa y pintada a dos caras.</v>
          </cell>
        </row>
        <row r="740">
          <cell r="A740" t="str">
            <v>Suministro e  instalación de Teja Luz GIP - Traslucida.</v>
          </cell>
        </row>
        <row r="741">
          <cell r="A741" t="str">
            <v>Loseta prefabricada A-50</v>
          </cell>
        </row>
        <row r="742">
          <cell r="A742" t="str">
            <v>Sardinel prefabricado A-15</v>
          </cell>
        </row>
        <row r="743">
          <cell r="A743" t="str">
            <v>Banca prefabricada en concreto M-30</v>
          </cell>
        </row>
        <row r="744">
          <cell r="A744" t="str">
            <v>Banca prefabricada en Concreto M-31</v>
          </cell>
        </row>
        <row r="746">
          <cell r="A746" t="str">
            <v>Cerramiento lateral con estructura en perfil tubular estructural H.R. cuadrado de 60mm x 60mm calibre 12. para soportar lámina acrílica de 10mm del alta resistencia a impactos. Incluye pisavidrio, acrílico e instalación según diseño.</v>
          </cell>
        </row>
        <row r="747">
          <cell r="A747" t="str">
            <v>Perfil estructural ∅4" e=6,02 mm</v>
          </cell>
        </row>
        <row r="748">
          <cell r="A748" t="str">
            <v>Perfil estructural ∅6" e=7,11 mm</v>
          </cell>
        </row>
        <row r="749">
          <cell r="A749" t="str">
            <v>Perfil estructural CC 150 x 100 x 15 x 2</v>
          </cell>
        </row>
        <row r="750">
          <cell r="A750" t="str">
            <v>Gramoquin ecológico</v>
          </cell>
        </row>
        <row r="751">
          <cell r="A751" t="str">
            <v>Bordillo Prefabricado tipo A-80</v>
          </cell>
        </row>
        <row r="752">
          <cell r="A752" t="str">
            <v>Adoquin corbatín</v>
          </cell>
        </row>
        <row r="753">
          <cell r="A753" t="str">
            <v>Concreto de 1,500 p.s.i.</v>
          </cell>
        </row>
        <row r="754">
          <cell r="A754" t="str">
            <v>Angulo 1 1/2" x 1 1/2" x 3/16"</v>
          </cell>
        </row>
        <row r="755">
          <cell r="A755" t="str">
            <v>Rejilla par sumidero Fibrit R46C</v>
          </cell>
        </row>
        <row r="756">
          <cell r="A756" t="str">
            <v>Platina 1 1/2" x 1 1/2" x 1/4"</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sheetData sheetId="38"/>
      <sheetData sheetId="39"/>
      <sheetData sheetId="40"/>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sheetData sheetId="73" refreshError="1"/>
      <sheetData sheetId="74" refreshError="1"/>
      <sheetData sheetId="75" refreshError="1"/>
      <sheetData sheetId="76" refreshError="1"/>
      <sheetData sheetId="77" refreshError="1"/>
      <sheetData sheetId="78" refreshError="1"/>
      <sheetData sheetId="79"/>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IFICACION TECNICA"/>
      <sheetName val="VTE"/>
      <sheetName val="CALIFICACION PERSONAL"/>
      <sheetName val="CORREC. ARITM."/>
      <sheetName val="PROPUESTA ECONOMICA"/>
    </sheetNames>
    <sheetDataSet>
      <sheetData sheetId="0">
        <row r="4">
          <cell r="A4" t="str">
            <v>LICITACIÓN PÚBLICA N° 032-2019</v>
          </cell>
        </row>
        <row r="11">
          <cell r="F11" t="str">
            <v>VALOR/ OBSERVACION</v>
          </cell>
        </row>
      </sheetData>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 DE AIU"/>
      <sheetName val="AIU-ROSARIO"/>
      <sheetName val="Datos Principales"/>
      <sheetName val="PRESUP COMP."/>
      <sheetName val="PRESUP ACT."/>
      <sheetName val="Presup Resum"/>
      <sheetName val="Reporte Viabilidad"/>
      <sheetName val="Dotacion"/>
      <sheetName val="Transp."/>
      <sheetName val="Equipo"/>
      <sheetName val="Cuadrilla"/>
      <sheetName val="M.Obra"/>
      <sheetName val="Material"/>
      <sheetName val="Mort.1-3"/>
      <sheetName val="Mortero 1-3 imperm"/>
      <sheetName val="Mortero 1-4"/>
      <sheetName val="Mortero 1-4 imperm."/>
      <sheetName val="Mortero 1-6"/>
      <sheetName val="Concreto de 2000 psi"/>
      <sheetName val="Concreto de 2500"/>
      <sheetName val="Concreto de 3000 psi"/>
      <sheetName val="Acero de 37.000 psi "/>
      <sheetName val="Acero de 60.000psi"/>
      <sheetName val="1.1.1campamento"/>
      <sheetName val="1.1.2. Cerram.prov"/>
      <sheetName val="1.1.3Limp. Desca. y Retiro"/>
      <sheetName val="1.1.4Localización y Rep."/>
      <sheetName val="1.1.7Localiz y rep"/>
      <sheetName val="1.3.1Demol.const exit"/>
      <sheetName val="1.3.3Demol de muros"/>
      <sheetName val="1.3.6Demol placa maciza"/>
      <sheetName val="1.3.7Demol const manual"/>
      <sheetName val="1.4.2Traslado poste"/>
      <sheetName val="2.1.1Excav.Mecan."/>
      <sheetName val="2.1.2Excav. man."/>
      <sheetName val="2.1.3xcav man receb"/>
      <sheetName val="2.1.5Relleno mat com"/>
      <sheetName val="2.1.06 Recebo Comun"/>
      <sheetName val="2.1.10Relleno Recebo B-200"/>
      <sheetName val="2.2.1Concreto pobre"/>
      <sheetName val="2.2.2Conc.ciclopeo"/>
      <sheetName val="2.2.3Muro contencion"/>
      <sheetName val="2.2.4Concreto Zapatas"/>
      <sheetName val="2.2.5Viga Ciment"/>
      <sheetName val="2.2.6PILOTES"/>
      <sheetName val="2.2.7DADOS"/>
      <sheetName val="2.2.8.1Placa Contrapiso"/>
      <sheetName val="2.2.8.2Placa aligerada 50cm"/>
      <sheetName val="2.3.3Malla Electros."/>
      <sheetName val="3,1,2,3Tubo novafor 4&quot;"/>
      <sheetName val="3.1.2.4Tubo novafor 10"/>
      <sheetName val="3.1.2.5Tuberia novafor12&quot;"/>
      <sheetName val="3.2.1.2Tubo PVC sanit4"/>
      <sheetName val="3.1.1.3Tuberia sanitr6&quot;"/>
      <sheetName val="3.4.1.1Caja de Insp.60"/>
      <sheetName val="3.4.5canalteta aguas ll"/>
      <sheetName val="3.4.9Caja insp.0.8"/>
      <sheetName val="3.4.10Caja insp 1"/>
      <sheetName val="3.4.11Caja insp.0.4"/>
      <sheetName val="3.5.1Excavacion manual"/>
      <sheetName val="3.5.5Retiro de Sobrantes"/>
      <sheetName val="3,5,6Relleno en grava3-4"/>
      <sheetName val="3.6.1Empate camara"/>
      <sheetName val="4.1.1Conc. Columnas"/>
      <sheetName val="4.2.1Viga Aerea"/>
      <sheetName val="4.2.2Viga Canal"/>
      <sheetName val="4.3.2Losa aliger"/>
      <sheetName val="4.3.3.1Losa con lamina"/>
      <sheetName val="4.3.1.4Placa e=.2"/>
      <sheetName val="4.3.1.1Placa e=.1"/>
      <sheetName val="4.3.1,3Placa e=.15"/>
      <sheetName val="4.3.1.2Placa e=.12"/>
      <sheetName val="4.3.10Placa alig 30"/>
      <sheetName val="4.3.11Placa alig 50"/>
      <sheetName val="4.4.1Escal en concret"/>
      <sheetName val="4.4.2Rampa en concret"/>
      <sheetName val="4.4.3concreto tanque"/>
      <sheetName val="4,5,1Acero34000"/>
      <sheetName val="4.5.2Acero 6000 psi"/>
      <sheetName val="4.6.1perfil metalico placa"/>
      <sheetName val="4.7.4.1Perfil metalico"/>
      <sheetName val="4.6.2.6Anclajes"/>
      <sheetName val="4.6.2.7Columna metalica"/>
      <sheetName val="4.6.2.8Viga Met."/>
      <sheetName val="4.6.2.9Viga met 60"/>
      <sheetName val="4.6.2.10Viga met 65"/>
      <sheetName val="5.1.3.1bloque piedra"/>
      <sheetName val="5.1.2.4Bloque cocr 12"/>
      <sheetName val="5.1.1.3Bloque concr19"/>
      <sheetName val="5.2.2Ladrillo Tolete Fino 2 car"/>
      <sheetName val="5.2.3Ladrillo toletefino 1 cara"/>
      <sheetName val="5.2.7Muro Bloque 5"/>
      <sheetName val="5.2.6.1Muro Bloque 4"/>
      <sheetName val="5,3,4Remates ladrillo tolete "/>
      <sheetName val="5.4.1Grouting"/>
      <sheetName val="5,6,1 Chazos para carpinteria"/>
      <sheetName val="6.1.1Alfajia"/>
      <sheetName val="COLUMNETA MAMPOSTERIA"/>
      <sheetName val="6.1.3Pref conc a la vista"/>
      <sheetName val="6,1,9Gargola"/>
      <sheetName val="6.1.12Zocalo"/>
      <sheetName val="6.1.14 ventana prefab concreto"/>
      <sheetName val="6.1.18Cañuela perim ag lluvias"/>
      <sheetName val="6.1.19.1Pref piso"/>
      <sheetName val="6.2.2Meson lavamanos"/>
      <sheetName val="6.2.3.2Meson laboratorio"/>
      <sheetName val="6.2.1.Meson laborat"/>
      <sheetName val="6,2,5Banca en concreto"/>
      <sheetName val="6.3.6Alero concreto"/>
      <sheetName val="6.2.3.1Mezon vidrio"/>
      <sheetName val="7.1.3.1.1Tubo hg1&quot;"/>
      <sheetName val="7.1.3.1.2Tubo hg1 1-2"/>
      <sheetName val="7.1.3.1.3Tubp hg2"/>
      <sheetName val="7.1.3.1.4Tubo hg3"/>
      <sheetName val="7.1.3.3.3Registro 1 1-2"/>
      <sheetName val="7.1.3.3.5Registro 3"/>
      <sheetName val="7.1.3.4.1Cheque 1 "/>
      <sheetName val="7.1.6.3Tuberia 1&quot;PVCP13.5"/>
      <sheetName val="7.1.1.4 Cheque 1&quot;"/>
      <sheetName val=" 7.1.11.5Bajante Amaz"/>
      <sheetName val="7.1.2.4Sumin Tanq 1000 lts"/>
      <sheetName val="7.1.6.1Tuberia PVCP Media"/>
      <sheetName val="7.1.6.2Tuberia PVCP1&quot;"/>
      <sheetName val="7.1.6.8Registro de media"/>
      <sheetName val="7.1.6.10Registro1&quot;"/>
      <sheetName val="7.1.6.4TuboPVC1.1-4"/>
      <sheetName val="7.1.6.6Tubo PVC2&quot;"/>
      <sheetName val="7.1.6.13Caja plastica reg"/>
      <sheetName val="7.1.6.5Tub. y acc. de 1y1-2"/>
      <sheetName val="7.1.6.9Registro de 3-4"/>
      <sheetName val="7.1.6.11Registro 1 1-4"/>
      <sheetName val="7.1.6.12Registro 2&quot;"/>
      <sheetName val="7.1.6.2TuberiaPVC 3-4"/>
      <sheetName val="7.1.8.1Pto agua Lavamanos"/>
      <sheetName val="7.1.8.3Pto agua Sanitario "/>
      <sheetName val="7.1.8.4Pto agua Orinal"/>
      <sheetName val="7.1.8.12Recamara HG para orinal"/>
      <sheetName val="7.1.8.13Camara de Aire"/>
      <sheetName val="7.1.9.1Pto sanit lavamanos"/>
      <sheetName val="7.1.10.3Bajant sanit 4&quot;"/>
      <sheetName val="7.1.10.1Bajnte sanit 2&quot;"/>
      <sheetName val="7,1,10,2Tubo sanit3&quot;"/>
      <sheetName val="7.1.11.3 Bajante Ag Ll 4&quot;"/>
      <sheetName val="7.1.11.1Tubo PVCL2&quot;"/>
      <sheetName val="7,1,11,5 Tubo PVCfiltro 4&quot;"/>
      <sheetName val="7.1.11.6Bajantt tipo Amaz"/>
      <sheetName val="7.1.12.1Montaje lavamanos"/>
      <sheetName val="7.1.12.8Llave de mang"/>
      <sheetName val="7,2,1,4Tubo 12 galv"/>
      <sheetName val="7.2.1.11registro 1-2 gas"/>
      <sheetName val="7.2.1.12Regulador"/>
      <sheetName val="7.2.1.17Punto gas"/>
      <sheetName val="7.2.1.18Tapon HG 1-2"/>
      <sheetName val="8.1.1Salida lamp Fluor."/>
      <sheetName val="8.1.2Salida Lamp incan"/>
      <sheetName val="8.1.4Salida pto"/>
      <sheetName val="8.1.5Salida Toma"/>
      <sheetName val="8.1.8Salida Toma GFCI"/>
      <sheetName val="8.3.4Acom a T1"/>
      <sheetName val="8.3.7Tubo Galvanizado"/>
      <sheetName val="8.3.9Acometida"/>
      <sheetName val="8.3.14Acometida 1&quot; 2#8"/>
      <sheetName val="8,3,14Acometida4#6"/>
      <sheetName val="8.3.15Canaliz. conduit nedia"/>
      <sheetName val="8.3.16Ducto 3-4"/>
      <sheetName val="8.4.2Tablero18circuitos"/>
      <sheetName val="8.4.5Caja Medidor"/>
      <sheetName val="8.4.7Interruptor"/>
      <sheetName val="8.4.8Interrup 60 A"/>
      <sheetName val="8.4.11Caja 6 Circuit"/>
      <sheetName val="8.4.13Tablero de 12 circ"/>
      <sheetName val="8.4.14Tablero30circuit"/>
      <sheetName val="8.6.1Salida TV"/>
      <sheetName val="8.6.4Salid ventilador"/>
      <sheetName val="8.8.2Tierra"/>
      <sheetName val="8.11.1Camara CS 274"/>
      <sheetName val="8.11.4Caja de Insp"/>
      <sheetName val="9.1.1 PAÑETE IMPERMEA 1 3"/>
      <sheetName val="9.1.2Pañete Int"/>
      <sheetName val="9.1.3Pañete Ext"/>
      <sheetName val="9.1.5Pañete int ml"/>
      <sheetName val="9.1.5.1Pañete rustico exterior"/>
      <sheetName val="9.2.1Pañete Bajo Placa"/>
      <sheetName val="10.1.2Alist pisos"/>
      <sheetName val="10.1.3 ALISTADO DE PISOS CON MO"/>
      <sheetName val="10.1.5.1Mortero afin piso"/>
      <sheetName val="10,2,1,3Ceramica 20 20 trafico"/>
      <sheetName val="10.2.1.2Duropiso"/>
      <sheetName val="10.2.2.4Concreto esmaltado"/>
      <sheetName val="10.2.2.5Concreto es+tabla etrus"/>
      <sheetName val="10.2.3.4Tablon30x30"/>
      <sheetName val="10.2.3.9Tableta etrusca"/>
      <sheetName val="10,2,3,6Tableta cuarto26"/>
      <sheetName val="10.3,2,1Tableta cuarto ml"/>
      <sheetName val="10.2.3.7Tableta cuarto ml"/>
      <sheetName val="10.2.4.1Baldosa grano marmol"/>
      <sheetName val="10.2.4.4Tableta"/>
      <sheetName val="10.3.3.6 Guardaescob granito"/>
      <sheetName val="10.3.2.3Media caña mort"/>
      <sheetName val="10.3.2.6Tableta ml"/>
      <sheetName val="10.3.7.2remate ladrillo"/>
      <sheetName val="10.4.2Gradas en Gravilla"/>
      <sheetName val="11,1,3Afinado Vigas Canales imp"/>
      <sheetName val="11,1,4Impermeh manto asfalt"/>
      <sheetName val="11.1.4Impermehab manto asfaltic"/>
      <sheetName val="11,2,6,2Remate superior"/>
      <sheetName val="11.2.6.3Remate lateral"/>
      <sheetName val="11.2.4Teja Sandwich"/>
      <sheetName val="11.4.1Teja termoacustica"/>
      <sheetName val="11.6.1Teja cindu"/>
      <sheetName val="11.7.1.1Canal lamina"/>
      <sheetName val="11.3.5Canal PVC"/>
      <sheetName val="12.1.1Ventana aluminio fija"/>
      <sheetName val="12.1.3 Ventana aluminio"/>
      <sheetName val="12.1.4Persiana alumin"/>
      <sheetName val="12.2.7Puerta Metalica 0.6"/>
      <sheetName val="12.2.4Puerta Metalica ,70"/>
      <sheetName val="12.2.2Puerta Metalica 1.55x2.95"/>
      <sheetName val="12,2,3Puerta metalica1.55x2.85"/>
      <sheetName val="12.2.5Puertalamina 1x2.1"/>
      <sheetName val="12.2.6Puerta1.5x2.1"/>
      <sheetName val="12.2.3.1Ventana Acero rect2.85"/>
      <sheetName val="12.2.6.2Ventana Acero rect.m2"/>
      <sheetName val="12.2.1.8Ventana Acerorect.1"/>
      <sheetName val="12,2,2,2Pasamanos 2&quot;"/>
      <sheetName val="12.3.2.1Baranda en Tubo 1 1 2&quot;"/>
      <sheetName val="12.3.2.2Baranda en Tubo 3&quot;"/>
      <sheetName val="12.2.3.1Reja varilla cuad"/>
      <sheetName val="12.2.3.7Ventana "/>
      <sheetName val="12.2.3.8Ventana"/>
      <sheetName val="12.2.3.9Puertas"/>
      <sheetName val="12.2.3.10Pta vent."/>
      <sheetName val="12.2.3.2.2 Persiana metalica"/>
      <sheetName val="12.3.5Baranda tubo 3&quot;y2&quot;"/>
      <sheetName val="12.4.2.1Reja perfilovalado"/>
      <sheetName val="12.5.10estruct lavamanos"/>
      <sheetName val="14.1.1Enchape en ceramica 20x20"/>
      <sheetName val="14.3.1 Poceta en granito"/>
      <sheetName val="15.1.3 Lampara fluorecente"/>
      <sheetName val="15.1.6Lampara tortuga"/>
      <sheetName val="16.1.1Sanitario discap"/>
      <sheetName val="16.1.2Sanitario Infantil"/>
      <sheetName val="16.1.3Sanitario"/>
      <sheetName val="16.1.4Orinal"/>
      <sheetName val="16.1.5Lavamalos de sobreponer"/>
      <sheetName val="16.1.7Lavamalos de colgar"/>
      <sheetName val="16.1.11Lavamanos acero inox"/>
      <sheetName val="16.2.1Dispensador papel hig"/>
      <sheetName val="16.2.3 Dispensador jabon"/>
      <sheetName val="16.2.7Barra discap"/>
      <sheetName val="16.2.8.1GriferiaPush"/>
      <sheetName val="18.1.1Hidrofugo"/>
      <sheetName val="18.1.2Pintura Plast"/>
      <sheetName val="18.1.3Pintura plast fachadas"/>
      <sheetName val="18.1.2Esmalte epoxico"/>
      <sheetName val="18.1.4Vinilo"/>
      <sheetName val="18.1.7pint coraza"/>
      <sheetName val="19.3.3Vidrio temp 6mm"/>
      <sheetName val="18.2,1,Esmalte sobre marcos lam"/>
      <sheetName val="18.3,6Esmalte sobre mueble bajo"/>
      <sheetName val="19.1,1Cerradura baños y aulas"/>
      <sheetName val="19.3.1Espejo"/>
      <sheetName val="20,4,3Jardinera"/>
      <sheetName val="21.1.3Aseo "/>
      <sheetName val="20,2,6Adoquin gress"/>
      <sheetName val="1.2.1. Instalacion prov. agua"/>
      <sheetName val="1.2.2. Instalacion prov. energi"/>
      <sheetName val="1.2.3. Instalacion prov. tel."/>
      <sheetName val="5.1.3.1bloque en concreto estru"/>
      <sheetName val="Concreto de 4000 psi "/>
      <sheetName val="Concreto de 3500 psi "/>
      <sheetName val="APU 12"/>
      <sheetName val="APU 11"/>
      <sheetName val="APU 10"/>
      <sheetName val="APU 9"/>
      <sheetName val="APU 8"/>
      <sheetName val="APU 7"/>
      <sheetName val="APU 6"/>
      <sheetName val="APU 5"/>
      <sheetName val="APU 4"/>
      <sheetName val="APU 3"/>
      <sheetName val="APU 2"/>
      <sheetName val="APU 1"/>
      <sheetName val="5.2.2. Ladrillo Prensado"/>
      <sheetName val="10.3.3.4.1. GUARDAESCOBA EN CEM"/>
      <sheetName val="Hoja13"/>
      <sheetName val="3.1.4. ACCESORIO SANIT."/>
      <sheetName val="21.1.2.aseo muros interiores"/>
      <sheetName val="21.1.4.RETIRO DE ESCOMBROS"/>
      <sheetName val="21.1.2. ASEO FACHADAS"/>
    </sheetNames>
    <sheetDataSet>
      <sheetData sheetId="0"/>
      <sheetData sheetId="1"/>
      <sheetData sheetId="2"/>
      <sheetData sheetId="3"/>
      <sheetData sheetId="4"/>
      <sheetData sheetId="5"/>
      <sheetData sheetId="6"/>
      <sheetData sheetId="7"/>
      <sheetData sheetId="8">
        <row r="16">
          <cell r="A16" t="str">
            <v>Cama-baja</v>
          </cell>
        </row>
        <row r="17">
          <cell r="A17" t="str">
            <v>Camión 4 Toneladas</v>
          </cell>
        </row>
        <row r="18">
          <cell r="A18" t="str">
            <v>Camión 8 Toneladas</v>
          </cell>
        </row>
        <row r="19">
          <cell r="A19" t="str">
            <v>Campero</v>
          </cell>
        </row>
        <row r="20">
          <cell r="A20" t="str">
            <v>Chalupa</v>
          </cell>
        </row>
        <row r="21">
          <cell r="A21" t="str">
            <v>Volqueta c/operario y combustible 5,5m3 max 30 Km</v>
          </cell>
        </row>
        <row r="22">
          <cell r="A22" t="str">
            <v>Volqueta c/operario y combustible 6m3 max  30 Km</v>
          </cell>
        </row>
        <row r="23">
          <cell r="A23" t="str">
            <v>Carretilla</v>
          </cell>
        </row>
      </sheetData>
      <sheetData sheetId="9">
        <row r="16">
          <cell r="A16" t="str">
            <v>Cargador tipo Cat - 904</v>
          </cell>
          <cell r="B16" t="str">
            <v>DIA</v>
          </cell>
          <cell r="C16">
            <v>43750</v>
          </cell>
          <cell r="E16">
            <v>350000</v>
          </cell>
          <cell r="F16">
            <v>4.2500000000000003E-2</v>
          </cell>
          <cell r="G16">
            <v>364875</v>
          </cell>
        </row>
        <row r="17">
          <cell r="A17" t="str">
            <v>Compresor</v>
          </cell>
          <cell r="B17" t="str">
            <v>DIA</v>
          </cell>
          <cell r="C17">
            <v>6250</v>
          </cell>
          <cell r="E17">
            <v>50000</v>
          </cell>
          <cell r="F17">
            <v>4.2500000000000003E-2</v>
          </cell>
          <cell r="G17">
            <v>52125</v>
          </cell>
        </row>
        <row r="18">
          <cell r="A18" t="str">
            <v>Compresor 2 martillos 185 PCM</v>
          </cell>
          <cell r="B18" t="str">
            <v>DIA</v>
          </cell>
          <cell r="C18">
            <v>34800</v>
          </cell>
          <cell r="E18">
            <v>278400</v>
          </cell>
          <cell r="F18">
            <v>4.2500000000000003E-2</v>
          </cell>
          <cell r="G18">
            <v>290232</v>
          </cell>
        </row>
        <row r="19">
          <cell r="A19" t="str">
            <v>Cortadora</v>
          </cell>
          <cell r="B19" t="str">
            <v>DIA</v>
          </cell>
          <cell r="C19">
            <v>3375</v>
          </cell>
          <cell r="E19">
            <v>27000</v>
          </cell>
          <cell r="F19">
            <v>4.2500000000000003E-2</v>
          </cell>
          <cell r="G19">
            <v>28148</v>
          </cell>
        </row>
        <row r="20">
          <cell r="A20" t="str">
            <v>Equipo de topografía</v>
          </cell>
          <cell r="B20" t="str">
            <v>DIA</v>
          </cell>
          <cell r="C20">
            <v>10000</v>
          </cell>
          <cell r="E20">
            <v>80000</v>
          </cell>
          <cell r="F20">
            <v>4.2500000000000003E-2</v>
          </cell>
          <cell r="G20">
            <v>83400</v>
          </cell>
        </row>
        <row r="21">
          <cell r="A21" t="str">
            <v>Equipo de Soldadura</v>
          </cell>
          <cell r="B21" t="str">
            <v>DIA</v>
          </cell>
          <cell r="C21">
            <v>2900</v>
          </cell>
          <cell r="E21">
            <v>23200</v>
          </cell>
          <cell r="F21">
            <v>4.2500000000000003E-2</v>
          </cell>
          <cell r="G21">
            <v>24186</v>
          </cell>
        </row>
        <row r="22">
          <cell r="A22" t="str">
            <v>Figuradora</v>
          </cell>
          <cell r="B22" t="str">
            <v>DIA</v>
          </cell>
          <cell r="C22">
            <v>2500</v>
          </cell>
          <cell r="E22">
            <v>20000</v>
          </cell>
          <cell r="F22">
            <v>4.2500000000000003E-2</v>
          </cell>
          <cell r="G22">
            <v>20850</v>
          </cell>
        </row>
        <row r="23">
          <cell r="A23" t="str">
            <v>Pulidora</v>
          </cell>
          <cell r="B23" t="str">
            <v>DIA</v>
          </cell>
          <cell r="C23">
            <v>2625</v>
          </cell>
          <cell r="E23">
            <v>21000</v>
          </cell>
          <cell r="F23">
            <v>4.2500000000000003E-2</v>
          </cell>
          <cell r="G23">
            <v>21893</v>
          </cell>
        </row>
        <row r="24">
          <cell r="A24" t="str">
            <v>Pulidora pisos incluye piedras y ceras</v>
          </cell>
          <cell r="B24" t="str">
            <v>DIA</v>
          </cell>
          <cell r="C24">
            <v>8500</v>
          </cell>
          <cell r="E24">
            <v>68000</v>
          </cell>
          <cell r="F24">
            <v>4.2500000000000003E-2</v>
          </cell>
          <cell r="G24">
            <v>70890</v>
          </cell>
        </row>
        <row r="25">
          <cell r="A25" t="str">
            <v>Formaleta</v>
          </cell>
          <cell r="B25" t="str">
            <v>DIA</v>
          </cell>
          <cell r="C25">
            <v>287.5</v>
          </cell>
          <cell r="E25">
            <v>4640</v>
          </cell>
          <cell r="F25">
            <v>4.2500000000000003E-2</v>
          </cell>
          <cell r="G25">
            <v>4837</v>
          </cell>
        </row>
        <row r="26">
          <cell r="A26" t="str">
            <v>Formaleta entrepiso por 4 semanas M2</v>
          </cell>
          <cell r="B26" t="str">
            <v>DIA</v>
          </cell>
          <cell r="C26">
            <v>62.5</v>
          </cell>
          <cell r="E26">
            <v>500</v>
          </cell>
          <cell r="F26">
            <v>4.2500000000000003E-2</v>
          </cell>
          <cell r="G26">
            <v>521</v>
          </cell>
        </row>
        <row r="27">
          <cell r="A27" t="str">
            <v>Formaleta entrepiso M2</v>
          </cell>
          <cell r="B27" t="str">
            <v>DIA</v>
          </cell>
          <cell r="C27">
            <v>31.25</v>
          </cell>
          <cell r="E27">
            <v>250</v>
          </cell>
          <cell r="F27">
            <v>4.2500000000000003E-2</v>
          </cell>
          <cell r="G27">
            <v>261</v>
          </cell>
        </row>
        <row r="28">
          <cell r="A28" t="str">
            <v>Herramienta Eléctrica</v>
          </cell>
          <cell r="B28" t="str">
            <v>DIA</v>
          </cell>
          <cell r="C28">
            <v>684.93150684931504</v>
          </cell>
          <cell r="E28">
            <v>5000</v>
          </cell>
          <cell r="F28">
            <v>4.2500000000000003E-2</v>
          </cell>
          <cell r="G28">
            <v>5213</v>
          </cell>
        </row>
        <row r="29">
          <cell r="A29" t="str">
            <v>Herramienta menor</v>
          </cell>
          <cell r="B29" t="str">
            <v>DIA</v>
          </cell>
          <cell r="C29">
            <v>1000</v>
          </cell>
          <cell r="E29">
            <v>1000</v>
          </cell>
          <cell r="F29">
            <v>4.2500000000000003E-2</v>
          </cell>
          <cell r="G29">
            <v>1000</v>
          </cell>
        </row>
        <row r="30">
          <cell r="A30" t="str">
            <v>Mezcladora a gasolina</v>
          </cell>
          <cell r="B30" t="str">
            <v>DIA</v>
          </cell>
          <cell r="C30">
            <v>4375</v>
          </cell>
          <cell r="E30">
            <v>35000</v>
          </cell>
          <cell r="F30">
            <v>4.2500000000000003E-2</v>
          </cell>
          <cell r="G30">
            <v>36488</v>
          </cell>
        </row>
        <row r="31">
          <cell r="A31" t="str">
            <v>Motosierra profesional</v>
          </cell>
          <cell r="B31" t="str">
            <v>DIA</v>
          </cell>
          <cell r="C31">
            <v>18000</v>
          </cell>
          <cell r="E31">
            <v>144000</v>
          </cell>
          <cell r="F31">
            <v>4.2500000000000003E-2</v>
          </cell>
          <cell r="G31">
            <v>150120</v>
          </cell>
        </row>
        <row r="32">
          <cell r="A32" t="str">
            <v>Andamio metálico</v>
          </cell>
          <cell r="B32" t="str">
            <v>DIA</v>
          </cell>
          <cell r="C32">
            <v>111.25</v>
          </cell>
          <cell r="E32">
            <v>890</v>
          </cell>
          <cell r="F32">
            <v>4.2500000000000003E-2</v>
          </cell>
          <cell r="G32">
            <v>928</v>
          </cell>
        </row>
        <row r="33">
          <cell r="A33" t="str">
            <v xml:space="preserve">Paral metálico </v>
          </cell>
          <cell r="B33" t="str">
            <v>DIA</v>
          </cell>
          <cell r="C33">
            <v>68.75</v>
          </cell>
          <cell r="E33">
            <v>550</v>
          </cell>
          <cell r="F33">
            <v>4.2500000000000003E-2</v>
          </cell>
          <cell r="G33">
            <v>573</v>
          </cell>
        </row>
        <row r="34">
          <cell r="A34" t="str">
            <v>Paral telescopico</v>
          </cell>
          <cell r="B34" t="str">
            <v>DIA</v>
          </cell>
          <cell r="C34">
            <v>219.5</v>
          </cell>
          <cell r="E34">
            <v>1756</v>
          </cell>
          <cell r="F34">
            <v>4.2500000000000003E-2</v>
          </cell>
          <cell r="G34">
            <v>1831</v>
          </cell>
        </row>
        <row r="35">
          <cell r="A35" t="str">
            <v>Poleas y Cuerdas</v>
          </cell>
          <cell r="B35" t="str">
            <v>DIA</v>
          </cell>
          <cell r="C35">
            <v>4500</v>
          </cell>
          <cell r="E35">
            <v>36000</v>
          </cell>
          <cell r="F35">
            <v>4.2500000000000003E-2</v>
          </cell>
          <cell r="G35">
            <v>37530</v>
          </cell>
        </row>
        <row r="36">
          <cell r="A36" t="str">
            <v>Rana</v>
          </cell>
          <cell r="B36" t="str">
            <v>DIA</v>
          </cell>
          <cell r="C36">
            <v>4600</v>
          </cell>
          <cell r="E36">
            <v>36800</v>
          </cell>
          <cell r="F36">
            <v>4.2500000000000003E-2</v>
          </cell>
          <cell r="G36">
            <v>38364</v>
          </cell>
        </row>
        <row r="37">
          <cell r="A37" t="str">
            <v>Retroexcavadora</v>
          </cell>
          <cell r="B37" t="str">
            <v>DIA</v>
          </cell>
          <cell r="C37">
            <v>50000</v>
          </cell>
          <cell r="E37">
            <v>400000</v>
          </cell>
          <cell r="F37">
            <v>4.2500000000000003E-2</v>
          </cell>
          <cell r="G37">
            <v>417000</v>
          </cell>
        </row>
        <row r="38">
          <cell r="A38" t="str">
            <v>Retroexcavadora llantas Tipo Cat 428</v>
          </cell>
          <cell r="B38" t="str">
            <v>DIA</v>
          </cell>
          <cell r="C38">
            <v>50000</v>
          </cell>
          <cell r="E38">
            <v>400000</v>
          </cell>
          <cell r="F38">
            <v>4.2500000000000003E-2</v>
          </cell>
          <cell r="G38">
            <v>417000</v>
          </cell>
        </row>
        <row r="39">
          <cell r="A39" t="str">
            <v>Tanque de agua</v>
          </cell>
          <cell r="B39" t="str">
            <v>DIA</v>
          </cell>
          <cell r="C39">
            <v>8125</v>
          </cell>
          <cell r="E39">
            <v>65000</v>
          </cell>
          <cell r="F39">
            <v>4.2500000000000003E-2</v>
          </cell>
          <cell r="G39">
            <v>67763</v>
          </cell>
        </row>
        <row r="40">
          <cell r="A40" t="str">
            <v>Taladro Industrial</v>
          </cell>
          <cell r="B40" t="str">
            <v>DIA</v>
          </cell>
          <cell r="C40">
            <v>4375</v>
          </cell>
          <cell r="E40">
            <v>35000</v>
          </cell>
          <cell r="F40">
            <v>4.2500000000000003E-2</v>
          </cell>
          <cell r="G40">
            <v>36488</v>
          </cell>
        </row>
        <row r="41">
          <cell r="A41" t="str">
            <v>Vibrocompactador a gasolina</v>
          </cell>
          <cell r="B41" t="str">
            <v>DIA</v>
          </cell>
          <cell r="C41">
            <v>25000</v>
          </cell>
          <cell r="E41">
            <v>200000</v>
          </cell>
          <cell r="F41">
            <v>4.2500000000000003E-2</v>
          </cell>
          <cell r="G41">
            <v>208500</v>
          </cell>
        </row>
        <row r="42">
          <cell r="A42" t="str">
            <v>Vibrador electrico concreto 110</v>
          </cell>
          <cell r="B42" t="str">
            <v>DIA</v>
          </cell>
          <cell r="C42">
            <v>3750</v>
          </cell>
          <cell r="E42">
            <v>30000</v>
          </cell>
          <cell r="F42">
            <v>4.2500000000000003E-2</v>
          </cell>
          <cell r="G42">
            <v>31275</v>
          </cell>
        </row>
        <row r="43">
          <cell r="A43" t="str">
            <v>Vibrador a gasolina</v>
          </cell>
          <cell r="B43" t="str">
            <v>DIA</v>
          </cell>
          <cell r="C43">
            <v>3762.5</v>
          </cell>
          <cell r="E43">
            <v>30100</v>
          </cell>
          <cell r="F43">
            <v>4.2500000000000003E-2</v>
          </cell>
          <cell r="G43">
            <v>31379</v>
          </cell>
        </row>
        <row r="44">
          <cell r="A44" t="str">
            <v>Volqueta (6m3/Operario y combustible)</v>
          </cell>
          <cell r="B44" t="str">
            <v>DIA</v>
          </cell>
          <cell r="C44">
            <v>13750</v>
          </cell>
          <cell r="E44">
            <v>110000</v>
          </cell>
          <cell r="F44">
            <v>4.2500000000000003E-2</v>
          </cell>
          <cell r="G44">
            <v>114675</v>
          </cell>
        </row>
      </sheetData>
      <sheetData sheetId="10"/>
      <sheetData sheetId="11">
        <row r="21">
          <cell r="A21" t="str">
            <v>Excavaciones</v>
          </cell>
          <cell r="E21">
            <v>3</v>
          </cell>
          <cell r="F21" t="str">
            <v>Ayudante</v>
          </cell>
          <cell r="G21">
            <v>145592</v>
          </cell>
          <cell r="H21">
            <v>0</v>
          </cell>
          <cell r="I21">
            <v>145592.30249999999</v>
          </cell>
        </row>
        <row r="22">
          <cell r="A22" t="str">
            <v>Enchapes y acabados</v>
          </cell>
          <cell r="B22">
            <v>1</v>
          </cell>
          <cell r="C22" t="str">
            <v>oficial</v>
          </cell>
          <cell r="E22">
            <v>1</v>
          </cell>
          <cell r="F22" t="str">
            <v>Ayudante</v>
          </cell>
          <cell r="G22">
            <v>115312</v>
          </cell>
          <cell r="H22">
            <v>0</v>
          </cell>
          <cell r="I22">
            <v>115312.311</v>
          </cell>
        </row>
        <row r="23">
          <cell r="A23" t="str">
            <v>Cuadrilla Demoliciones</v>
          </cell>
          <cell r="E23">
            <v>2</v>
          </cell>
          <cell r="F23" t="str">
            <v>Ayudante</v>
          </cell>
          <cell r="G23">
            <v>97062</v>
          </cell>
          <cell r="H23">
            <v>0</v>
          </cell>
          <cell r="I23">
            <v>97061.535000000003</v>
          </cell>
        </row>
        <row r="24">
          <cell r="A24" t="str">
            <v>Excavaciones en roca</v>
          </cell>
          <cell r="B24">
            <v>1</v>
          </cell>
          <cell r="C24" t="str">
            <v>Oficial</v>
          </cell>
          <cell r="D24" t="str">
            <v>+</v>
          </cell>
          <cell r="E24">
            <v>3</v>
          </cell>
          <cell r="F24" t="str">
            <v>Ayudante</v>
          </cell>
          <cell r="G24">
            <v>212374</v>
          </cell>
          <cell r="H24">
            <v>0</v>
          </cell>
          <cell r="I24">
            <v>212373.84599999999</v>
          </cell>
        </row>
        <row r="25">
          <cell r="A25" t="str">
            <v>Albañilería</v>
          </cell>
          <cell r="B25">
            <v>2</v>
          </cell>
          <cell r="C25" t="str">
            <v>Oficial</v>
          </cell>
          <cell r="D25" t="str">
            <v>+</v>
          </cell>
          <cell r="E25">
            <v>1</v>
          </cell>
          <cell r="F25" t="str">
            <v>Ayudante</v>
          </cell>
          <cell r="G25">
            <v>182094</v>
          </cell>
          <cell r="H25">
            <v>0</v>
          </cell>
          <cell r="I25">
            <v>182093.85450000002</v>
          </cell>
        </row>
        <row r="26">
          <cell r="A26" t="str">
            <v>Estructuras</v>
          </cell>
          <cell r="B26">
            <v>2</v>
          </cell>
          <cell r="C26" t="str">
            <v>Oficial</v>
          </cell>
          <cell r="D26" t="str">
            <v>+</v>
          </cell>
          <cell r="E26">
            <v>3</v>
          </cell>
          <cell r="F26" t="str">
            <v>Ayudante</v>
          </cell>
          <cell r="G26">
            <v>279155</v>
          </cell>
          <cell r="H26">
            <v>0</v>
          </cell>
          <cell r="I26">
            <v>279155.38949999999</v>
          </cell>
        </row>
        <row r="27">
          <cell r="A27" t="str">
            <v>Topografía</v>
          </cell>
          <cell r="B27">
            <v>1</v>
          </cell>
          <cell r="C27" t="str">
            <v>Oficial</v>
          </cell>
          <cell r="D27" t="str">
            <v>+</v>
          </cell>
          <cell r="E27">
            <v>3</v>
          </cell>
          <cell r="F27" t="str">
            <v>Ayudante</v>
          </cell>
          <cell r="G27">
            <v>233611</v>
          </cell>
          <cell r="H27">
            <v>0</v>
          </cell>
          <cell r="I27">
            <v>233611.23060000001</v>
          </cell>
        </row>
        <row r="28">
          <cell r="A28" t="str">
            <v>Instalaciones</v>
          </cell>
          <cell r="B28">
            <v>2</v>
          </cell>
          <cell r="C28" t="str">
            <v>Oficial</v>
          </cell>
          <cell r="D28" t="str">
            <v>+</v>
          </cell>
          <cell r="E28">
            <v>2</v>
          </cell>
          <cell r="F28" t="str">
            <v>Ayudante</v>
          </cell>
          <cell r="G28">
            <v>253687</v>
          </cell>
          <cell r="H28">
            <v>0</v>
          </cell>
          <cell r="I28">
            <v>253687.08420000001</v>
          </cell>
        </row>
        <row r="29">
          <cell r="A29" t="str">
            <v>Cuadrilla 1 - 4</v>
          </cell>
          <cell r="B29">
            <v>1</v>
          </cell>
          <cell r="C29" t="str">
            <v>Oficial</v>
          </cell>
          <cell r="D29" t="str">
            <v>+</v>
          </cell>
          <cell r="E29">
            <v>4</v>
          </cell>
          <cell r="F29" t="str">
            <v>Ayudante</v>
          </cell>
          <cell r="G29">
            <v>313086</v>
          </cell>
          <cell r="H29">
            <v>0</v>
          </cell>
          <cell r="I29">
            <v>313085.53619999997</v>
          </cell>
        </row>
        <row r="30">
          <cell r="A30" t="str">
            <v>Cuadrilla 1 - 1</v>
          </cell>
          <cell r="B30">
            <v>1</v>
          </cell>
          <cell r="C30" t="str">
            <v>Oficial</v>
          </cell>
          <cell r="D30" t="str">
            <v>+</v>
          </cell>
          <cell r="E30">
            <v>1</v>
          </cell>
          <cell r="F30" t="str">
            <v>Ayudante</v>
          </cell>
          <cell r="G30">
            <v>138375</v>
          </cell>
          <cell r="H30">
            <v>0</v>
          </cell>
          <cell r="I30">
            <v>138374.7732</v>
          </cell>
        </row>
        <row r="31">
          <cell r="A31" t="str">
            <v>Cuadrilla 1 - 3</v>
          </cell>
          <cell r="B31">
            <v>1</v>
          </cell>
          <cell r="C31" t="str">
            <v>Oficial</v>
          </cell>
          <cell r="D31" t="str">
            <v>+</v>
          </cell>
          <cell r="E31">
            <v>3</v>
          </cell>
          <cell r="F31" t="str">
            <v>Ayudante</v>
          </cell>
          <cell r="G31">
            <v>212374</v>
          </cell>
          <cell r="H31">
            <v>0</v>
          </cell>
          <cell r="I31">
            <v>212373.84599999999</v>
          </cell>
        </row>
        <row r="32">
          <cell r="A32" t="str">
            <v>Cuadrilla 1 - 6</v>
          </cell>
          <cell r="B32">
            <v>1</v>
          </cell>
          <cell r="C32" t="str">
            <v>Oficial</v>
          </cell>
          <cell r="D32" t="str">
            <v>+</v>
          </cell>
          <cell r="E32">
            <v>6</v>
          </cell>
          <cell r="F32" t="str">
            <v>Ayudante</v>
          </cell>
          <cell r="G32">
            <v>357966</v>
          </cell>
          <cell r="H32">
            <v>0</v>
          </cell>
          <cell r="I32">
            <v>357966.14850000001</v>
          </cell>
        </row>
        <row r="33">
          <cell r="A33" t="str">
            <v>Subcontrato Hidraúlico y Sanitario</v>
          </cell>
          <cell r="B33">
            <v>1</v>
          </cell>
          <cell r="C33" t="str">
            <v>Oficial</v>
          </cell>
          <cell r="D33" t="str">
            <v>+</v>
          </cell>
          <cell r="E33">
            <v>1</v>
          </cell>
          <cell r="F33" t="str">
            <v>Ayudante</v>
          </cell>
          <cell r="G33">
            <v>126844</v>
          </cell>
          <cell r="H33">
            <v>0</v>
          </cell>
          <cell r="I33">
            <v>126843.54210000001</v>
          </cell>
        </row>
        <row r="34">
          <cell r="A34" t="str">
            <v>Subcontrato Carpinteria metálica</v>
          </cell>
          <cell r="B34">
            <v>1</v>
          </cell>
          <cell r="C34" t="str">
            <v>Oficial</v>
          </cell>
          <cell r="D34" t="str">
            <v>+</v>
          </cell>
          <cell r="E34">
            <v>1</v>
          </cell>
          <cell r="F34" t="str">
            <v>Ayudante</v>
          </cell>
          <cell r="G34">
            <v>138374.7732</v>
          </cell>
          <cell r="H34">
            <v>0</v>
          </cell>
          <cell r="I34">
            <v>132609.15764999998</v>
          </cell>
        </row>
        <row r="35">
          <cell r="A35" t="str">
            <v>Subcontrato Eléctrico</v>
          </cell>
          <cell r="B35">
            <v>1</v>
          </cell>
          <cell r="C35" t="str">
            <v xml:space="preserve">Oficial </v>
          </cell>
          <cell r="D35" t="str">
            <v>+</v>
          </cell>
          <cell r="E35">
            <v>1</v>
          </cell>
          <cell r="F35" t="str">
            <v>Ayudante</v>
          </cell>
          <cell r="G35">
            <v>164896.60472999999</v>
          </cell>
          <cell r="H35">
            <v>0</v>
          </cell>
          <cell r="I35">
            <v>164896.60472999999</v>
          </cell>
        </row>
        <row r="36">
          <cell r="A36" t="str">
            <v>Carpintería</v>
          </cell>
          <cell r="B36">
            <v>1</v>
          </cell>
          <cell r="C36" t="str">
            <v>Oficial</v>
          </cell>
          <cell r="D36" t="str">
            <v>+</v>
          </cell>
          <cell r="E36">
            <v>2</v>
          </cell>
          <cell r="F36" t="str">
            <v>Ayudante</v>
          </cell>
          <cell r="G36">
            <v>196612</v>
          </cell>
          <cell r="H36">
            <v>0</v>
          </cell>
          <cell r="I36">
            <v>196611.6942</v>
          </cell>
        </row>
        <row r="37">
          <cell r="A37" t="str">
            <v>Pintura</v>
          </cell>
          <cell r="B37">
            <v>2</v>
          </cell>
          <cell r="C37" t="str">
            <v>Oficial</v>
          </cell>
          <cell r="D37" t="str">
            <v>+</v>
          </cell>
          <cell r="E37">
            <v>1</v>
          </cell>
          <cell r="F37" t="str">
            <v>Ayudante</v>
          </cell>
          <cell r="G37">
            <v>209408</v>
          </cell>
          <cell r="H37">
            <v>0</v>
          </cell>
          <cell r="I37">
            <v>209407.93267499999</v>
          </cell>
        </row>
        <row r="38">
          <cell r="A38" t="str">
            <v>Mampostería</v>
          </cell>
          <cell r="B38">
            <v>2</v>
          </cell>
          <cell r="C38" t="str">
            <v>Oficial</v>
          </cell>
          <cell r="D38" t="str">
            <v>+</v>
          </cell>
          <cell r="E38">
            <v>1</v>
          </cell>
          <cell r="F38" t="str">
            <v>Ayudante</v>
          </cell>
          <cell r="G38">
            <v>182094</v>
          </cell>
          <cell r="H38">
            <v>0</v>
          </cell>
          <cell r="I38">
            <v>182093.85450000002</v>
          </cell>
        </row>
        <row r="39">
          <cell r="A39" t="str">
            <v>Vías</v>
          </cell>
          <cell r="B39">
            <v>3</v>
          </cell>
          <cell r="C39" t="str">
            <v>Oficial</v>
          </cell>
          <cell r="D39" t="str">
            <v>+</v>
          </cell>
          <cell r="E39">
            <v>4</v>
          </cell>
          <cell r="F39" t="str">
            <v>Ayudante</v>
          </cell>
          <cell r="G39">
            <v>453638</v>
          </cell>
          <cell r="H39">
            <v>0</v>
          </cell>
          <cell r="I39">
            <v>453637.85557499994</v>
          </cell>
        </row>
      </sheetData>
      <sheetData sheetId="12">
        <row r="11">
          <cell r="A11" t="str">
            <v>Cemento</v>
          </cell>
        </row>
        <row r="12">
          <cell r="A12" t="str">
            <v>Hierro 60.000</v>
          </cell>
        </row>
        <row r="13">
          <cell r="A13" t="str">
            <v>Arena p/ Mortero</v>
          </cell>
        </row>
        <row r="14">
          <cell r="A14" t="str">
            <v>Arena p/ Concreto</v>
          </cell>
        </row>
        <row r="15">
          <cell r="A15" t="str">
            <v>Gravilla</v>
          </cell>
        </row>
        <row r="16">
          <cell r="A16" t="str">
            <v xml:space="preserve">Caja de Inspeccion 60 x 60 u </v>
          </cell>
        </row>
        <row r="17">
          <cell r="A17" t="str">
            <v>Viga de Cimentacion - APU.</v>
          </cell>
        </row>
        <row r="18">
          <cell r="A18" t="str">
            <v>Viga Aerea - APU.</v>
          </cell>
        </row>
        <row r="19">
          <cell r="A19" t="str">
            <v>Piso (enchape aulas-) APU.</v>
          </cell>
        </row>
        <row r="20">
          <cell r="A20" t="str">
            <v>Enchape Pared Baños - APU.</v>
          </cell>
        </row>
        <row r="21">
          <cell r="A21" t="str">
            <v>Aparato Sanitario - APU.</v>
          </cell>
        </row>
        <row r="22">
          <cell r="A22" t="str">
            <v>Lampara Fluorecente - APU.</v>
          </cell>
        </row>
        <row r="23">
          <cell r="A23" t="str">
            <v>Mano de Obra Oficial.</v>
          </cell>
        </row>
        <row r="24">
          <cell r="A24" t="str">
            <v>Mano de Obra Ayudante.</v>
          </cell>
        </row>
        <row r="25">
          <cell r="A25" t="str">
            <v>Agua</v>
          </cell>
        </row>
        <row r="26">
          <cell r="A26" t="str">
            <v>Abrazadera metálica</v>
          </cell>
        </row>
        <row r="27">
          <cell r="A27" t="str">
            <v>Abrazadera metálica 1"</v>
          </cell>
        </row>
        <row r="28">
          <cell r="A28" t="str">
            <v>Abrazadera metálica 1 1/4"</v>
          </cell>
        </row>
        <row r="29">
          <cell r="A29" t="str">
            <v>Abrazadera metálica 1 1/2"</v>
          </cell>
        </row>
        <row r="30">
          <cell r="A30" t="str">
            <v>Abrazadera metálica 2"</v>
          </cell>
        </row>
        <row r="31">
          <cell r="A31" t="str">
            <v>Ad.Terminal cond.1"</v>
          </cell>
        </row>
        <row r="32">
          <cell r="A32" t="str">
            <v>Ad.Terminal cond.3/4"</v>
          </cell>
        </row>
        <row r="33">
          <cell r="A33" t="str">
            <v>Ad.Terminal cond.1/2"</v>
          </cell>
        </row>
        <row r="34">
          <cell r="A34" t="str">
            <v>Adoquín peatonal Santa Fe</v>
          </cell>
        </row>
        <row r="35">
          <cell r="A35" t="str">
            <v>Adoquin gress</v>
          </cell>
        </row>
        <row r="36">
          <cell r="A36" t="str">
            <v>Accesorios PVC-P 2"</v>
          </cell>
        </row>
        <row r="37">
          <cell r="A37" t="str">
            <v>Accesorios PVC-P 1 1/2"</v>
          </cell>
        </row>
        <row r="38">
          <cell r="A38" t="str">
            <v>Accesorios PVC-P 1 1/4"</v>
          </cell>
        </row>
        <row r="39">
          <cell r="A39" t="str">
            <v>Accesorios PVC-P 1"</v>
          </cell>
        </row>
        <row r="40">
          <cell r="A40" t="str">
            <v>Accesorios PVC-P 3/4"</v>
          </cell>
        </row>
        <row r="41">
          <cell r="A41" t="str">
            <v>Accesorios PVC-P 1/2"</v>
          </cell>
        </row>
        <row r="42">
          <cell r="A42" t="str">
            <v>Accesorios - Codo de 90° 4"</v>
          </cell>
        </row>
        <row r="43">
          <cell r="A43" t="str">
            <v>Accesorios - Codo de 90° 3"</v>
          </cell>
        </row>
        <row r="44">
          <cell r="A44" t="str">
            <v>Accesorios - Codo de 90° 2"</v>
          </cell>
        </row>
        <row r="45">
          <cell r="A45" t="str">
            <v>Accesorios - Y de 4"</v>
          </cell>
        </row>
        <row r="46">
          <cell r="A46" t="str">
            <v>Accesorios - Y de 3"</v>
          </cell>
        </row>
        <row r="47">
          <cell r="A47" t="str">
            <v xml:space="preserve">Acero 60,000 p.s.i. </v>
          </cell>
        </row>
        <row r="48">
          <cell r="A48" t="str">
            <v>Acero 37,000 p.s.i.</v>
          </cell>
        </row>
        <row r="49">
          <cell r="A49" t="str">
            <v>Acero de refuerzo 60000 PSI</v>
          </cell>
        </row>
        <row r="50">
          <cell r="A50" t="str">
            <v>Acero figurado 60,000 p.s.i. 1/2"</v>
          </cell>
        </row>
        <row r="51">
          <cell r="A51" t="str">
            <v xml:space="preserve">Acero figurado 34,000 p.s.i. </v>
          </cell>
        </row>
        <row r="52">
          <cell r="A52" t="str">
            <v>A.C.P.M.</v>
          </cell>
        </row>
        <row r="53">
          <cell r="A53" t="str">
            <v>Adaptador conduit de 1/2"</v>
          </cell>
        </row>
        <row r="54">
          <cell r="A54" t="str">
            <v>Adaptador macho PVC de 1/2"</v>
          </cell>
        </row>
        <row r="55">
          <cell r="A55" t="str">
            <v>Adaptador macho PVC de 1"</v>
          </cell>
        </row>
        <row r="56">
          <cell r="A56" t="str">
            <v>Adaptador macho PVC de 2 plg</v>
          </cell>
        </row>
        <row r="57">
          <cell r="A57" t="str">
            <v>Agarraderas metálicas l=0.10</v>
          </cell>
        </row>
        <row r="58">
          <cell r="A58" t="str">
            <v>Aislador de carrete en porcelana</v>
          </cell>
        </row>
        <row r="59">
          <cell r="A59" t="str">
            <v>Alambre cobre THHN ·6 AWG</v>
          </cell>
        </row>
        <row r="60">
          <cell r="A60" t="str">
            <v>Alambre cobre THHN ·8 AWG</v>
          </cell>
        </row>
        <row r="61">
          <cell r="A61" t="str">
            <v>Alambre cobre THW 10 AWG</v>
          </cell>
        </row>
        <row r="62">
          <cell r="A62" t="str">
            <v>Alambre cobre THW 12 AWG</v>
          </cell>
        </row>
        <row r="63">
          <cell r="A63" t="str">
            <v>Alambre cobre THW 14 AWG</v>
          </cell>
        </row>
        <row r="64">
          <cell r="A64" t="str">
            <v>Alambre de cobre 12 THHN</v>
          </cell>
        </row>
        <row r="65">
          <cell r="A65" t="str">
            <v>Alambre Cu desnudo AWG 10</v>
          </cell>
        </row>
        <row r="66">
          <cell r="A66" t="str">
            <v>Alambre de cobre 12 AWG desnudo</v>
          </cell>
        </row>
        <row r="67">
          <cell r="A67" t="str">
            <v>Alambre Cu desnudo AWG 14 x kg</v>
          </cell>
        </row>
        <row r="68">
          <cell r="A68" t="str">
            <v>Alambre Cu desnudo AWG 14 x ML</v>
          </cell>
        </row>
        <row r="69">
          <cell r="A69" t="str">
            <v>Alambre negro Cal. 18</v>
          </cell>
        </row>
        <row r="70">
          <cell r="A70" t="str">
            <v>Alambre Teléfono 2x22 estañado</v>
          </cell>
        </row>
        <row r="71">
          <cell r="A71" t="str">
            <v>Alambre Teléfono 2x22 trenzado</v>
          </cell>
        </row>
        <row r="72">
          <cell r="A72" t="str">
            <v>Alquiler Campamento 20 a 60 M2</v>
          </cell>
        </row>
        <row r="73">
          <cell r="A73" t="str">
            <v>Alumol Sika</v>
          </cell>
        </row>
        <row r="74">
          <cell r="A74" t="str">
            <v>Anclajes con resina epoxica</v>
          </cell>
        </row>
        <row r="75">
          <cell r="A75" t="str">
            <v>Angulo 3/4 x 1/8</v>
          </cell>
        </row>
        <row r="76">
          <cell r="A76" t="str">
            <v>Angulo 1" x 1" x 3/16"</v>
          </cell>
        </row>
        <row r="77">
          <cell r="A77" t="str">
            <v>Anticorrosivo rojo claro PHLC</v>
          </cell>
        </row>
        <row r="78">
          <cell r="A78" t="str">
            <v>Arbol especie local de 1,80 a 2,00 mts</v>
          </cell>
        </row>
        <row r="79">
          <cell r="A79" t="str">
            <v>Arena de río</v>
          </cell>
        </row>
        <row r="80">
          <cell r="A80" t="str">
            <v>Arena Blanca</v>
          </cell>
        </row>
        <row r="81">
          <cell r="A81" t="str">
            <v>Arena de peña</v>
          </cell>
        </row>
        <row r="82">
          <cell r="A82" t="str">
            <v xml:space="preserve">Arena fina </v>
          </cell>
        </row>
        <row r="83">
          <cell r="A83" t="str">
            <v>Arena lavada de pozo</v>
          </cell>
        </row>
        <row r="84">
          <cell r="A84" t="str">
            <v xml:space="preserve">Arena lavada blanca </v>
          </cell>
        </row>
        <row r="85">
          <cell r="A85" t="str">
            <v>Arena de río (viaje 5 m3)</v>
          </cell>
        </row>
        <row r="86">
          <cell r="A86" t="str">
            <v>Automatico Industrial 3*40 A</v>
          </cell>
        </row>
        <row r="87">
          <cell r="A87" t="str">
            <v>Automatico Enchufable 1*20 A</v>
          </cell>
        </row>
        <row r="88">
          <cell r="A88" t="str">
            <v>Baldosin cerámico blanco 30 x 30</v>
          </cell>
        </row>
        <row r="89">
          <cell r="A89" t="str">
            <v>Baldosin cerámico cristanac corona 32,4 x 32,4</v>
          </cell>
        </row>
        <row r="90">
          <cell r="A90" t="str">
            <v>Baldosa cerámica pared de 20 x 20 blanca</v>
          </cell>
        </row>
        <row r="91">
          <cell r="A91" t="str">
            <v>Baldosin cerámico pared Valencia 20,5 x 30,5</v>
          </cell>
        </row>
        <row r="92">
          <cell r="A92" t="str">
            <v>Baldosin cerámico Italia (30,5 x 30,5)</v>
          </cell>
        </row>
        <row r="93">
          <cell r="A93" t="str">
            <v>Baldosa  (30 x 30) payande blanco</v>
          </cell>
        </row>
        <row r="94">
          <cell r="A94" t="str">
            <v>Balinera de acero 1/2"</v>
          </cell>
        </row>
        <row r="95">
          <cell r="A95" t="str">
            <v>Bajante PVC Trapezoidal tipo Amazonas</v>
          </cell>
        </row>
        <row r="96">
          <cell r="A96" t="str">
            <v>Barniz vitriflex</v>
          </cell>
        </row>
        <row r="97">
          <cell r="A97" t="str">
            <v>Barra  discapacitados Inox (juego)</v>
          </cell>
        </row>
        <row r="98">
          <cell r="A98" t="str">
            <v>Barra discapacitados 18" (46 cm) cromo grival</v>
          </cell>
        </row>
        <row r="99">
          <cell r="A99" t="str">
            <v>Barra discapacitados 30" (76 cm) cromo grival</v>
          </cell>
        </row>
        <row r="100">
          <cell r="A100" t="str">
            <v>Bisagra alum.Ext 2"</v>
          </cell>
        </row>
        <row r="101">
          <cell r="A101" t="str">
            <v>Bisagra alum.Ext 3"</v>
          </cell>
        </row>
        <row r="102">
          <cell r="A102" t="str">
            <v>Bisagra Metalisteria triple</v>
          </cell>
        </row>
        <row r="103">
          <cell r="A103" t="str">
            <v>Bloque muro LN-14N</v>
          </cell>
        </row>
        <row r="104">
          <cell r="A104" t="str">
            <v>Bloque en concreto para muros estructurales de 14x19x39</v>
          </cell>
        </row>
        <row r="105">
          <cell r="A105" t="str">
            <v>Bloque en concreto para muros estructurales de  19x19x39</v>
          </cell>
        </row>
        <row r="106">
          <cell r="A106" t="str">
            <v>Bloque en concreto para muros estructurales tipo piedra de e = 0,16 m</v>
          </cell>
        </row>
        <row r="107">
          <cell r="A107" t="str">
            <v>Bloque en concreto para muros estructurales de 12 x 19 x 39</v>
          </cell>
        </row>
        <row r="108">
          <cell r="A108" t="str">
            <v>Bloque No.4</v>
          </cell>
        </row>
        <row r="109">
          <cell r="A109" t="str">
            <v>Bloque No.5</v>
          </cell>
        </row>
        <row r="110">
          <cell r="A110" t="str">
            <v>Bloque calado sencillo 20 x 20</v>
          </cell>
        </row>
        <row r="111">
          <cell r="A111" t="str">
            <v>Bloque piedra 0.39x0.19x0.14 m</v>
          </cell>
        </row>
        <row r="112">
          <cell r="A112" t="str">
            <v>Bomba de 1/2 HP, 2" de salida, H=4.50</v>
          </cell>
        </row>
        <row r="113">
          <cell r="A113" t="str">
            <v>Botón timbre</v>
          </cell>
        </row>
        <row r="114">
          <cell r="A114" t="str">
            <v>Breaker enchufable unip.1 x 20 A</v>
          </cell>
        </row>
        <row r="115">
          <cell r="A115" t="str">
            <v>Breaker enchufable unip.2 x 20 A</v>
          </cell>
        </row>
        <row r="116">
          <cell r="A116" t="str">
            <v>Breaker enchufable unip.3 x 50 A</v>
          </cell>
        </row>
        <row r="117">
          <cell r="A117" t="str">
            <v>Breaker tipo individual de 3 x 50 A</v>
          </cell>
        </row>
        <row r="118">
          <cell r="A118" t="str">
            <v>Breaker industrial 3 x 100</v>
          </cell>
        </row>
        <row r="119">
          <cell r="A119" t="str">
            <v>Breaker de riel bipolar  2 x 100A</v>
          </cell>
        </row>
        <row r="120">
          <cell r="A120" t="str">
            <v>Buje roscado  3/4" x 1/2" PVC - Presión</v>
          </cell>
        </row>
        <row r="121">
          <cell r="A121" t="str">
            <v>Buje roscado  1" x 3/4"  PVC - Presión</v>
          </cell>
        </row>
        <row r="122">
          <cell r="A122" t="str">
            <v>Buje roscado  1" x 1 1/4"  PVC - Presión</v>
          </cell>
        </row>
        <row r="123">
          <cell r="A123" t="str">
            <v>Caballete Metálico</v>
          </cell>
        </row>
        <row r="124">
          <cell r="A124" t="str">
            <v>Cable Coaxial Para TV RG 59</v>
          </cell>
        </row>
        <row r="125">
          <cell r="A125" t="str">
            <v>Cable de cobre desnudo Nº 6 AWG</v>
          </cell>
        </row>
        <row r="126">
          <cell r="A126" t="str">
            <v>Cable cobre desn.AWG No.8</v>
          </cell>
        </row>
        <row r="127">
          <cell r="A127" t="str">
            <v>Cable de cobre THHN Nº 2</v>
          </cell>
        </row>
        <row r="128">
          <cell r="A128" t="str">
            <v>Cable de cobre THHN Nº 4</v>
          </cell>
        </row>
        <row r="129">
          <cell r="A129" t="str">
            <v>Cable de cobre THHN Nº 6</v>
          </cell>
        </row>
        <row r="130">
          <cell r="A130" t="str">
            <v>Cable de cobre THHN Nº 8</v>
          </cell>
        </row>
        <row r="131">
          <cell r="A131" t="str">
            <v>Cable de cobre THHN Nº 10</v>
          </cell>
        </row>
        <row r="132">
          <cell r="A132" t="str">
            <v>Cable de cobre THW  2 x 8 + 1 x 8 Antifraude</v>
          </cell>
        </row>
        <row r="133">
          <cell r="A133" t="str">
            <v>Cable de cobre THW 8 AWG</v>
          </cell>
        </row>
        <row r="134">
          <cell r="A134" t="str">
            <v>Cable de cobre THW Nº 4AWG</v>
          </cell>
        </row>
        <row r="135">
          <cell r="A135" t="str">
            <v>Cable de cobre THW Nº 6 AWG</v>
          </cell>
        </row>
        <row r="136">
          <cell r="A136" t="str">
            <v>Cable de cobre THW 10 AWG</v>
          </cell>
        </row>
        <row r="137">
          <cell r="A137" t="str">
            <v>Cable de cobre THW 12 AWG</v>
          </cell>
        </row>
        <row r="138">
          <cell r="A138" t="str">
            <v xml:space="preserve">Cable de cobre THHN 14 </v>
          </cell>
        </row>
        <row r="139">
          <cell r="A139" t="str">
            <v>Cable de cobre desnudo Nº 4 AWG</v>
          </cell>
        </row>
        <row r="140">
          <cell r="A140" t="str">
            <v>Cable de cobre encauchetado 3 x 10</v>
          </cell>
        </row>
        <row r="141">
          <cell r="A141" t="str">
            <v>Cable de cobre encauchetado 3 x 12</v>
          </cell>
        </row>
        <row r="142">
          <cell r="A142" t="str">
            <v>Cable teléfonos 50 pares</v>
          </cell>
        </row>
        <row r="143">
          <cell r="A143" t="str">
            <v>Cable teléfonos 40 pares</v>
          </cell>
        </row>
        <row r="144">
          <cell r="A144" t="str">
            <v>Cable teléfonos 20 pares</v>
          </cell>
        </row>
        <row r="145">
          <cell r="A145" t="str">
            <v>Cable teléfonos 10 pares</v>
          </cell>
        </row>
        <row r="146">
          <cell r="A146" t="str">
            <v>Cable teléfonos 4 pares</v>
          </cell>
        </row>
        <row r="147">
          <cell r="A147" t="str">
            <v>Cable teléfonos 2 pares</v>
          </cell>
        </row>
        <row r="148">
          <cell r="A148" t="str">
            <v>Cadena Galvanizada 3/8"</v>
          </cell>
        </row>
        <row r="149">
          <cell r="A149" t="str">
            <v>Caja tapa registro europa de 15 x 15 blanca</v>
          </cell>
        </row>
        <row r="150">
          <cell r="A150" t="str">
            <v>Caja 4 x 4 met.Deko AK 2V</v>
          </cell>
        </row>
        <row r="151">
          <cell r="A151" t="str">
            <v>Caja de 40 x 40 mamposteria</v>
          </cell>
        </row>
        <row r="152">
          <cell r="A152" t="str">
            <v>Caja de 60 x 60 mamposteria</v>
          </cell>
        </row>
        <row r="153">
          <cell r="A153" t="str">
            <v>Caja de 60 x 60 x 12 cm</v>
          </cell>
        </row>
        <row r="154">
          <cell r="A154" t="str">
            <v>Caja metálica de 15 x 15</v>
          </cell>
        </row>
        <row r="155">
          <cell r="A155" t="str">
            <v>Caja monofás.3 circ.con barraje adic.para tierra</v>
          </cell>
        </row>
        <row r="156">
          <cell r="A156" t="str">
            <v>Caja monofásica 4 circuitos</v>
          </cell>
        </row>
        <row r="157">
          <cell r="A157" t="str">
            <v>Caja monofásica 2 circuitos</v>
          </cell>
        </row>
        <row r="158">
          <cell r="A158" t="str">
            <v>Caja doble Conduit</v>
          </cell>
        </row>
        <row r="159">
          <cell r="A159" t="str">
            <v>Caja Octogonal</v>
          </cell>
        </row>
        <row r="160">
          <cell r="A160" t="str">
            <v>Caja 5800</v>
          </cell>
        </row>
        <row r="161">
          <cell r="A161" t="str">
            <v>Caja cuadrada 2400</v>
          </cell>
        </row>
        <row r="162">
          <cell r="A162" t="str">
            <v>Caja sencilla Conduit</v>
          </cell>
        </row>
        <row r="163">
          <cell r="A163" t="str">
            <v>Caja trifásica 6 circuitos</v>
          </cell>
        </row>
        <row r="164">
          <cell r="A164" t="str">
            <v>Caja trifásica 18 circuitos</v>
          </cell>
        </row>
        <row r="165">
          <cell r="A165" t="str">
            <v>Caja para medidor con espacio interruptor</v>
          </cell>
        </row>
        <row r="166">
          <cell r="A166" t="str">
            <v>Caja Monofásica 4 circuitos</v>
          </cell>
        </row>
        <row r="167">
          <cell r="A167" t="str">
            <v>Caja monofásica 2 circuitos</v>
          </cell>
        </row>
        <row r="168">
          <cell r="A168" t="str">
            <v>Canal PVC  Tipo Amazonas</v>
          </cell>
        </row>
        <row r="169">
          <cell r="A169" t="str">
            <v>Canaleta .8  L=2.40</v>
          </cell>
        </row>
        <row r="170">
          <cell r="A170" t="str">
            <v>Canaleta Metal C/Divis.10 x 4</v>
          </cell>
        </row>
        <row r="171">
          <cell r="A171" t="str">
            <v>Capacete de 1"</v>
          </cell>
        </row>
        <row r="172">
          <cell r="A172" t="str">
            <v xml:space="preserve">Caseton de guadua </v>
          </cell>
        </row>
        <row r="173">
          <cell r="A173" t="str">
            <v xml:space="preserve">Cemento gris </v>
          </cell>
        </row>
        <row r="174">
          <cell r="A174" t="str">
            <v xml:space="preserve">Cemento blanco </v>
          </cell>
        </row>
        <row r="175">
          <cell r="A175" t="str">
            <v>Cerco ordinari de 3 m.</v>
          </cell>
        </row>
        <row r="176">
          <cell r="A176" t="str">
            <v>Cerradura Inafer C-998 Madera</v>
          </cell>
        </row>
        <row r="177">
          <cell r="A177" t="str">
            <v>Cerradura Shalage Ref A30D - terraza, Georgia</v>
          </cell>
        </row>
        <row r="178">
          <cell r="A178" t="str">
            <v>Cerradura Shalage Ref B362 Doble cilindro</v>
          </cell>
        </row>
        <row r="179">
          <cell r="A179" t="str">
            <v>Cerradura Schlage T.A. Econ./Gold</v>
          </cell>
        </row>
        <row r="180">
          <cell r="A180" t="str">
            <v>Cerradura Gato doble cerrojo/210400</v>
          </cell>
        </row>
        <row r="181">
          <cell r="A181" t="str">
            <v>Cerradura YALE 170 1/4</v>
          </cell>
        </row>
        <row r="182">
          <cell r="A182" t="str">
            <v>Cerradura de amnija accent schlage</v>
          </cell>
        </row>
        <row r="183">
          <cell r="A183" t="str">
            <v>Cerradura de alcoba en poma metálica</v>
          </cell>
        </row>
        <row r="184">
          <cell r="A184" t="str">
            <v>Cerradura puerta discapacitados 63 AA - F30 B A &amp; A</v>
          </cell>
        </row>
        <row r="185">
          <cell r="A185" t="str">
            <v>Chazo p/tornillo 1/8" x 1 1/4</v>
          </cell>
        </row>
        <row r="186">
          <cell r="A186" t="str">
            <v>Cheque red white roscado de   1/2"; incluye accesorios</v>
          </cell>
        </row>
        <row r="187">
          <cell r="A187" t="str">
            <v>Cheque red white roscado  3/4"; incluye accesorios</v>
          </cell>
        </row>
        <row r="188">
          <cell r="A188" t="str">
            <v>Cheque red white roscado de 1"; incluye accesorios</v>
          </cell>
        </row>
        <row r="189">
          <cell r="A189" t="str">
            <v>Valvula - Cheque Hidro 1/2"</v>
          </cell>
        </row>
        <row r="190">
          <cell r="A190" t="str">
            <v>Valvula - Cheque Hidro 3/4"</v>
          </cell>
        </row>
        <row r="191">
          <cell r="A191" t="str">
            <v>Valvula - Cheque Hidro 1"</v>
          </cell>
        </row>
        <row r="192">
          <cell r="A192" t="str">
            <v>Valvula - Cheque cortina HICC Helbert  1/2"</v>
          </cell>
        </row>
        <row r="193">
          <cell r="A193" t="str">
            <v>Valvula - Cheque cortina HICC Helbert  1 1/4" ; incluye accesorios</v>
          </cell>
        </row>
        <row r="194">
          <cell r="A194" t="str">
            <v>Valvula - Cheque cortina HICC Helbert  1 1/2" ; incluye accesorios</v>
          </cell>
        </row>
        <row r="195">
          <cell r="A195" t="str">
            <v>Valvula - Cheque cortina HICC Helbert  2"</v>
          </cell>
        </row>
        <row r="196">
          <cell r="A196" t="str">
            <v>Valvula - Cheque cortina HICC Helbert   3" ; incluye accesorios</v>
          </cell>
        </row>
        <row r="197">
          <cell r="A197" t="str">
            <v>Cinta Aislante</v>
          </cell>
        </row>
        <row r="198">
          <cell r="A198" t="str">
            <v>Codo de Bajante 45º Amazonas</v>
          </cell>
        </row>
        <row r="199">
          <cell r="A199" t="str">
            <v>Codo 90º 1/4 CxC 3"</v>
          </cell>
        </row>
        <row r="200">
          <cell r="A200" t="str">
            <v>Codo 90º 1/4 CxC 4"</v>
          </cell>
        </row>
        <row r="201">
          <cell r="A201" t="str">
            <v>Codo 90º Pres.PVC 2"</v>
          </cell>
        </row>
        <row r="202">
          <cell r="A202" t="str">
            <v>Codo 90º Pres.PVC 1"</v>
          </cell>
        </row>
        <row r="203">
          <cell r="A203" t="str">
            <v>Codo 90º Pres.PVC 1/2"</v>
          </cell>
        </row>
        <row r="204">
          <cell r="A204" t="str">
            <v>Codo 90º Pres.PVC 3/4"</v>
          </cell>
        </row>
        <row r="205">
          <cell r="A205" t="str">
            <v>Codo 90º Pres.PVC 1 1/2"</v>
          </cell>
        </row>
        <row r="206">
          <cell r="A206" t="str">
            <v>Codo H.G: 1/2"</v>
          </cell>
        </row>
        <row r="207">
          <cell r="A207" t="str">
            <v>Codo PVC-P 3/4"</v>
          </cell>
        </row>
        <row r="208">
          <cell r="A208" t="str">
            <v>Codo PVC-P 1/2"</v>
          </cell>
        </row>
        <row r="209">
          <cell r="A209" t="str">
            <v>Codo PVC-S  22,5º</v>
          </cell>
        </row>
        <row r="210">
          <cell r="A210" t="str">
            <v>Codo 90º  CxC Sanitario 2"</v>
          </cell>
        </row>
        <row r="211">
          <cell r="A211" t="str">
            <v>Codo 90º  CxC Sanitario 3"</v>
          </cell>
        </row>
        <row r="212">
          <cell r="A212" t="str">
            <v>Codo 90º  CxC Sanitario 4"</v>
          </cell>
        </row>
        <row r="213">
          <cell r="A213" t="str">
            <v>Concreto de 2,000 p.s.i.</v>
          </cell>
        </row>
        <row r="214">
          <cell r="A214" t="str">
            <v>Concreto de 2,500 p.s.i.</v>
          </cell>
        </row>
        <row r="215">
          <cell r="A215" t="str">
            <v>Concreto de 3,000 p.s.i.</v>
          </cell>
        </row>
        <row r="216">
          <cell r="A216" t="str">
            <v>Conector resorte rojo</v>
          </cell>
        </row>
        <row r="217">
          <cell r="A217" t="str">
            <v>Conector para varilla cooper weld</v>
          </cell>
        </row>
        <row r="218">
          <cell r="A218" t="str">
            <v>Correa Z HR 305 x 80 Cal. 14 Long.6 m.</v>
          </cell>
        </row>
        <row r="219">
          <cell r="A219" t="str">
            <v>Cortina enrrollableBlackout</v>
          </cell>
        </row>
        <row r="220">
          <cell r="A220" t="str">
            <v>Cerco ordinario 3M</v>
          </cell>
        </row>
        <row r="221">
          <cell r="A221" t="str">
            <v>Curva galvanizada de 1"</v>
          </cell>
        </row>
        <row r="222">
          <cell r="A222" t="str">
            <v>Desperdicio acero 3%</v>
          </cell>
        </row>
        <row r="223">
          <cell r="A223" t="str">
            <v>Detergentes, ácidos</v>
          </cell>
        </row>
        <row r="224">
          <cell r="A224" t="str">
            <v>Enchape de mesón en madera Cedro</v>
          </cell>
        </row>
        <row r="225">
          <cell r="A225" t="str">
            <v>Escuadra metálica para anclaje</v>
          </cell>
        </row>
        <row r="226">
          <cell r="A226" t="str">
            <v>Esfumado 20,5 x 20,5</v>
          </cell>
        </row>
        <row r="227">
          <cell r="A227" t="str">
            <v>Esmalte sobre reja</v>
          </cell>
        </row>
        <row r="228">
          <cell r="A228" t="str">
            <v>Esmalte mate supersintético</v>
          </cell>
        </row>
        <row r="229">
          <cell r="A229" t="str">
            <v>Esmalte sintético para señalización</v>
          </cell>
        </row>
        <row r="230">
          <cell r="A230" t="str">
            <v>Esmalte sintético Pintulux</v>
          </cell>
        </row>
        <row r="231">
          <cell r="A231" t="str">
            <v>Esmalte epoxico Epoxibler 2 componentes</v>
          </cell>
        </row>
        <row r="232">
          <cell r="A232" t="str">
            <v xml:space="preserve">Estuco </v>
          </cell>
        </row>
        <row r="233">
          <cell r="A233" t="str">
            <v>Espejo biselado de 4 mm</v>
          </cell>
        </row>
        <row r="234">
          <cell r="A234" t="str">
            <v>Disolvente Thinner</v>
          </cell>
        </row>
        <row r="235">
          <cell r="A235" t="str">
            <v>Dispensador para Jabón liquido Acero Inox</v>
          </cell>
        </row>
        <row r="236">
          <cell r="A236" t="str">
            <v>Dispensador para papel higienico Jumbo linea clasica blanco</v>
          </cell>
        </row>
        <row r="237">
          <cell r="A237" t="str">
            <v>Ducha Galaxia sencilla</v>
          </cell>
        </row>
        <row r="238">
          <cell r="A238" t="str">
            <v>Durmiente abarco 4M</v>
          </cell>
        </row>
        <row r="239">
          <cell r="A239" t="str">
            <v>Durmiente ordinario 3 m</v>
          </cell>
        </row>
        <row r="240">
          <cell r="A240" t="str">
            <v>Duropiso</v>
          </cell>
        </row>
        <row r="241">
          <cell r="A241" t="str">
            <v>Gancho teja eternit</v>
          </cell>
        </row>
        <row r="242">
          <cell r="A242" t="str">
            <v>Gancho Tensor GalvanizadoTipo comercial 5/16 x 5"</v>
          </cell>
        </row>
        <row r="243">
          <cell r="A243" t="str">
            <v xml:space="preserve">Gancho galvanizado con platina </v>
          </cell>
        </row>
        <row r="244">
          <cell r="A244" t="str">
            <v>Gravilla de rio (viaje 5 m3)</v>
          </cell>
        </row>
        <row r="245">
          <cell r="A245" t="str">
            <v>Granito Pulido para mesones</v>
          </cell>
        </row>
        <row r="246">
          <cell r="A246" t="str">
            <v>Granito No.3</v>
          </cell>
        </row>
        <row r="247">
          <cell r="A247" t="str">
            <v>Gravilla mona Nº 2</v>
          </cell>
        </row>
        <row r="248">
          <cell r="A248" t="str">
            <v>Guaya 1/8"</v>
          </cell>
        </row>
        <row r="249">
          <cell r="A249" t="str">
            <v>Formaleta cedro macho</v>
          </cell>
        </row>
        <row r="250">
          <cell r="A250" t="str">
            <v>Flotador 3/4 plg - bronce</v>
          </cell>
        </row>
        <row r="251">
          <cell r="A251" t="str">
            <v>Flotador mecánico 1" Incluye accesorios</v>
          </cell>
        </row>
        <row r="252">
          <cell r="A252" t="str">
            <v>Falleva con portacandado</v>
          </cell>
        </row>
        <row r="253">
          <cell r="A253" t="str">
            <v xml:space="preserve">Falleva  </v>
          </cell>
        </row>
        <row r="254">
          <cell r="A254" t="str">
            <v>Formica</v>
          </cell>
        </row>
        <row r="255">
          <cell r="A255" t="str">
            <v>Guardaescoba granito  7 X 33</v>
          </cell>
        </row>
        <row r="256">
          <cell r="A256" t="str">
            <v>Guardaescoba granito pulido media caña; tipo alfa</v>
          </cell>
        </row>
        <row r="257">
          <cell r="A257" t="str">
            <v>Hidrosello Canal Amazonas</v>
          </cell>
        </row>
        <row r="258">
          <cell r="A258" t="str">
            <v>Interruptor doble</v>
          </cell>
        </row>
        <row r="259">
          <cell r="A259" t="str">
            <v xml:space="preserve">Interruptor sencillo </v>
          </cell>
        </row>
        <row r="260">
          <cell r="A260" t="str">
            <v>Interruptor Tipo industrial de 3 x 16/63 amp</v>
          </cell>
        </row>
        <row r="261">
          <cell r="A261" t="str">
            <v>Interruptor Tipo industrial de 3 x 75 amp ABB</v>
          </cell>
        </row>
        <row r="263">
          <cell r="A263" t="str">
            <v>Interruptor enchufable de 3 x 15 amp</v>
          </cell>
        </row>
        <row r="264">
          <cell r="A264" t="str">
            <v>Interruptor enchufable de 1 x 15 / 60 amp</v>
          </cell>
        </row>
        <row r="265">
          <cell r="A265" t="str">
            <v>Interruptor enchufable de 2 x 15 / 30 amp</v>
          </cell>
        </row>
        <row r="266">
          <cell r="A266" t="str">
            <v>Interruptor enchufable de 2 x 40 / 60 amp</v>
          </cell>
        </row>
        <row r="267">
          <cell r="A267" t="str">
            <v>Interruptor enchufable de 2 x 70 amp</v>
          </cell>
        </row>
        <row r="268">
          <cell r="A268" t="str">
            <v>Hebilla  Band it de 1/2"</v>
          </cell>
        </row>
        <row r="269">
          <cell r="A269" t="str">
            <v>Hierro cuadrado 9 mm</v>
          </cell>
        </row>
        <row r="270">
          <cell r="A270" t="str">
            <v>Hierro cuadrado 10,5 mm</v>
          </cell>
        </row>
        <row r="271">
          <cell r="A271" t="str">
            <v>Hierro cuadrado 12 mm</v>
          </cell>
        </row>
        <row r="272">
          <cell r="A272" t="str">
            <v>Hoja puerta triplex 0,81</v>
          </cell>
        </row>
        <row r="273">
          <cell r="A273" t="str">
            <v>Hoja puerta triplex 4mm.(2x1). Entamborada. Estructura ancho=0.10 m., espesor 4cm.</v>
          </cell>
        </row>
        <row r="274">
          <cell r="A274" t="str">
            <v>Interruptor Doble Lum.101C</v>
          </cell>
        </row>
        <row r="275">
          <cell r="A275" t="str">
            <v>Instalación Acometidad Sanitaria - Baños inc Mat.</v>
          </cell>
        </row>
        <row r="276">
          <cell r="A276" t="str">
            <v>Juego conx. Tanque</v>
          </cell>
        </row>
        <row r="277">
          <cell r="A277" t="str">
            <v>Ladrillo prensado Santa Fe</v>
          </cell>
        </row>
        <row r="278">
          <cell r="A278" t="str">
            <v>Ladrillo tolete recocido</v>
          </cell>
        </row>
        <row r="279">
          <cell r="A279" t="str">
            <v>Ladrillo tolete común</v>
          </cell>
        </row>
        <row r="280">
          <cell r="A280" t="str">
            <v>Ladrillo estructural</v>
          </cell>
        </row>
        <row r="281">
          <cell r="A281" t="str">
            <v>Ladrillo Tolete Fino</v>
          </cell>
        </row>
        <row r="282">
          <cell r="A282" t="str">
            <v>Ladrillo rejilla</v>
          </cell>
        </row>
        <row r="283">
          <cell r="A283" t="str">
            <v>Lamina Cold-Rolled Cal.16</v>
          </cell>
        </row>
        <row r="284">
          <cell r="A284" t="str">
            <v>Lamina Cold-Rolled Cal.18  1,22x2,44 m</v>
          </cell>
        </row>
        <row r="285">
          <cell r="A285" t="str">
            <v>Lamina Cold-Rolled Cal. 18 -M2</v>
          </cell>
        </row>
        <row r="286">
          <cell r="A286" t="str">
            <v>Lamina galvanizada cal.22</v>
          </cell>
        </row>
        <row r="287">
          <cell r="A287" t="str">
            <v>Lamina galvanizada cal. 18 1,22*2,44m</v>
          </cell>
        </row>
        <row r="288">
          <cell r="A288" t="str">
            <v xml:space="preserve">Lamina Metaldeck Cal 22 </v>
          </cell>
        </row>
        <row r="289">
          <cell r="A289" t="str">
            <v xml:space="preserve">Lamina Metaldeck Cal 18 </v>
          </cell>
        </row>
        <row r="290">
          <cell r="A290" t="str">
            <v>Lámpara fluorescente 2 x 32 - T 8</v>
          </cell>
        </row>
        <row r="291">
          <cell r="A291" t="str">
            <v>Lámpara fluorescente 2 x 32 tipo comercial</v>
          </cell>
        </row>
        <row r="292">
          <cell r="A292" t="str">
            <v xml:space="preserve">Lámpara Fluorescente 2 x 48" </v>
          </cell>
        </row>
        <row r="293">
          <cell r="A293" t="str">
            <v xml:space="preserve">Lámpara tipo tortuga </v>
          </cell>
        </row>
        <row r="294">
          <cell r="A294" t="str">
            <v>Lavadero de cemento 60 x 80</v>
          </cell>
        </row>
        <row r="295">
          <cell r="A295" t="str">
            <v>Lavamanos Acuacer</v>
          </cell>
        </row>
        <row r="296">
          <cell r="A296" t="str">
            <v>Lavamanos Acuacer, suministro e instalación</v>
          </cell>
        </row>
        <row r="297">
          <cell r="A297" t="str">
            <v>Lavaplatos galaxia</v>
          </cell>
        </row>
        <row r="298">
          <cell r="A298" t="str">
            <v>Llave terminal 1/2" - cromada , incluye adaptadores</v>
          </cell>
        </row>
        <row r="299">
          <cell r="A299" t="str">
            <v>Limpiador rem.PVC 760 gr</v>
          </cell>
        </row>
        <row r="300">
          <cell r="A300" t="str">
            <v>Lona Verde</v>
          </cell>
        </row>
        <row r="301">
          <cell r="A301" t="str">
            <v>Lubricante de silicona Canal y Bajante Amazonas</v>
          </cell>
        </row>
        <row r="302">
          <cell r="A302" t="str">
            <v>Mallas electrosoldadas M - 131</v>
          </cell>
        </row>
        <row r="303">
          <cell r="A303" t="str">
            <v>Meson Negro san Gil pulido</v>
          </cell>
        </row>
        <row r="304">
          <cell r="A304" t="str">
            <v>Malla Eslabonada galvanizada Cal 12 huecos de 2 x  2 plg</v>
          </cell>
        </row>
        <row r="305">
          <cell r="A305" t="str">
            <v>Malla electrosoldada D 5 x 5 mm y Separación 15 x 15 cm</v>
          </cell>
        </row>
        <row r="306">
          <cell r="A306" t="str">
            <v>Malla con vena de 2*50</v>
          </cell>
        </row>
        <row r="307">
          <cell r="A307" t="str">
            <v>Manija para ventana</v>
          </cell>
        </row>
        <row r="308">
          <cell r="A308" t="str">
            <v>Manto Asfaltico con foil de aluminio</v>
          </cell>
        </row>
        <row r="309">
          <cell r="A309" t="str">
            <v>Manto Sika felt</v>
          </cell>
        </row>
        <row r="310">
          <cell r="A310" t="str">
            <v>Emulsion asfaltica</v>
          </cell>
        </row>
        <row r="311">
          <cell r="A311" t="str">
            <v>Alumol</v>
          </cell>
        </row>
        <row r="312">
          <cell r="A312" t="str">
            <v>Marco puerta de seguridad Cal.18</v>
          </cell>
        </row>
        <row r="313">
          <cell r="A313" t="str">
            <v>Marco puerta lámina Cold rolled Cal 18</v>
          </cell>
        </row>
        <row r="314">
          <cell r="A314" t="str">
            <v>Marco ventana lámina Cold rolled Cal 18</v>
          </cell>
        </row>
        <row r="315">
          <cell r="A315" t="str">
            <v>Marco puerta lámina 1.00. Lám.Cal.18</v>
          </cell>
        </row>
        <row r="316">
          <cell r="A316" t="str">
            <v>Marco y tapa para caja de inspección de  0,30 x 0,30 mts</v>
          </cell>
        </row>
        <row r="317">
          <cell r="A317" t="str">
            <v>Marco y tapa para cámara de inspección CS275</v>
          </cell>
        </row>
        <row r="318">
          <cell r="A318" t="str">
            <v>Marco y tapa para cámara de inspección CS274</v>
          </cell>
        </row>
        <row r="319">
          <cell r="A319" t="str">
            <v>Marmolina</v>
          </cell>
        </row>
        <row r="320">
          <cell r="A320" t="str">
            <v>Medidor monofásico 20 - 100 amp, 120/240 v</v>
          </cell>
        </row>
        <row r="321">
          <cell r="A321" t="str">
            <v>Micropersianas Flexalum (a=1.74 x h=1.68)</v>
          </cell>
        </row>
        <row r="322">
          <cell r="A322" t="str">
            <v>Minirack de pared 37 x 52 x 51 cerrado, switch 8 puertos 10/100.</v>
          </cell>
        </row>
        <row r="323">
          <cell r="A323" t="str">
            <v>Mortero 1:3</v>
          </cell>
        </row>
        <row r="324">
          <cell r="A324" t="str">
            <v>Mortero 1:3 impermeabilizado</v>
          </cell>
        </row>
        <row r="325">
          <cell r="A325" t="str">
            <v>Mortero 1:4</v>
          </cell>
        </row>
        <row r="326">
          <cell r="A326" t="str">
            <v>Mortero 1:4 impermeabilizado</v>
          </cell>
        </row>
        <row r="327">
          <cell r="A327" t="str">
            <v>Mortero de pega 1:4 e=1,5 cm</v>
          </cell>
        </row>
        <row r="328">
          <cell r="A328" t="str">
            <v xml:space="preserve">Mortero de relleno 1:4 </v>
          </cell>
        </row>
        <row r="329">
          <cell r="A329" t="str">
            <v>Mortero 1:5</v>
          </cell>
        </row>
        <row r="330">
          <cell r="A330" t="str">
            <v>Mortero 1:7</v>
          </cell>
        </row>
        <row r="331">
          <cell r="A331" t="str">
            <v>MUEBLES ESPECIALES EN MADERA</v>
          </cell>
        </row>
        <row r="332">
          <cell r="A332" t="str">
            <v>Muebles individuales para cubículos. Estructura en flor morado, tabla triplex 4mm., cantos en cedro. Pintulaca caoba. Sistema de apoyo de los entrepaños en madera. Sistema de cierre cerradura tipo cajonera dorada, manijas plásticas. (A=0.60; L=0.85; h=1.0</v>
          </cell>
        </row>
        <row r="333">
          <cell r="A333" t="str">
            <v>Muebles individuales para cubículos. Estructura en flor morado, tabla triplex 4mm., cantos en cedro. Pintulaca caoba. Sistema de apoyo de los entrepaños en madera. Sistema de cierre cerradura tipo cajonera dorada, manijas plásticas. (A=0.76; L=1.02; h=1.0</v>
          </cell>
        </row>
        <row r="334">
          <cell r="A334" t="str">
            <v>Niple H.G. 1/2 " x 0,10 m</v>
          </cell>
        </row>
        <row r="336">
          <cell r="A336" t="str">
            <v>Niple H.G. 1/2 " x 0,20 m</v>
          </cell>
        </row>
        <row r="337">
          <cell r="A337" t="str">
            <v>DOTACIÓN MUEBLES AULAS</v>
          </cell>
        </row>
        <row r="338">
          <cell r="A338" t="str">
            <v>Una (1) mesa trapezoidal, con tres sillas según norma NTC 4731, clasifición clase 1.</v>
          </cell>
        </row>
        <row r="339">
          <cell r="A339" t="str">
            <v>Un (1) pupìtre con una (1)  silla, según norma NTC 4641, clasificación clase 3</v>
          </cell>
        </row>
        <row r="340">
          <cell r="A340" t="str">
            <v>Silla Universitaria Norma NTC 4734</v>
          </cell>
        </row>
        <row r="341">
          <cell r="A341" t="str">
            <v>Tablero blanco para escribir, con marcador de tinta seca borrable, de 2,40 x 1,20 m, Norma NTC 4726</v>
          </cell>
        </row>
        <row r="342">
          <cell r="A342" t="str">
            <v>Un (1) pupìtre con una (1)  silla, para instructores según norma NTC 4640</v>
          </cell>
        </row>
        <row r="343">
          <cell r="A343" t="str">
            <v>Un (1) pupìtre para instructores, según norma 4640</v>
          </cell>
        </row>
        <row r="344">
          <cell r="A344" t="str">
            <v>Una (1)  silla para instructores, según norma 4640</v>
          </cell>
        </row>
        <row r="345">
          <cell r="A345" t="str">
            <v>MUEBLES ESPECIALES METALICOS</v>
          </cell>
        </row>
        <row r="346">
          <cell r="A346" t="str">
            <v>Mesón acero inoxidable Cal.16. Dim.(0.60 x 0.85).</v>
          </cell>
        </row>
        <row r="347">
          <cell r="A347" t="str">
            <v>Mesón acero inoxidable Cal.16. Dim.(0.76 x 1.02).</v>
          </cell>
        </row>
        <row r="348">
          <cell r="A348" t="str">
            <v>Mesón acero inoxidable Cal.16. Dim.(1.30 x 4.15).</v>
          </cell>
        </row>
        <row r="349">
          <cell r="A349" t="str">
            <v>Mesón acero inoxidable Cal.16. Dim.(0.90 x 2.95).</v>
          </cell>
        </row>
        <row r="350">
          <cell r="A350" t="str">
            <v>Orinal Mediano institucional blanco  incluye griferia tradicional cromo Ref: 70320 o similar y accesorios</v>
          </cell>
        </row>
        <row r="351">
          <cell r="A351" t="str">
            <v>Paral de Madera 3m</v>
          </cell>
        </row>
        <row r="352">
          <cell r="A352" t="str">
            <v>Poceta Acero inoxidable Dim.(1.20 x 1.20)</v>
          </cell>
        </row>
        <row r="353">
          <cell r="A353" t="str">
            <v>Poceta Acero inoxidable Dim.(0.60 x 0.90)</v>
          </cell>
        </row>
        <row r="354">
          <cell r="A354" t="str">
            <v>Pabmeril pliego</v>
          </cell>
        </row>
        <row r="355">
          <cell r="A355" t="str">
            <v>Pegacor blanco</v>
          </cell>
        </row>
        <row r="356">
          <cell r="A356" t="str">
            <v>Percha galvanizada de 3 puestos</v>
          </cell>
        </row>
        <row r="357">
          <cell r="A357" t="str">
            <v>Percha galvanizada de 1 puesto</v>
          </cell>
        </row>
        <row r="358">
          <cell r="A358" t="str">
            <v>Perfil PAG C - 220 x 80 x 2,0 mm</v>
          </cell>
        </row>
        <row r="359">
          <cell r="A359" t="str">
            <v>Perfil PHR C - 220 x 80  2,5 mm</v>
          </cell>
        </row>
        <row r="360">
          <cell r="A360" t="str">
            <v>Perfil PHR C - 355 X 110 X 3mm</v>
          </cell>
        </row>
        <row r="361">
          <cell r="A361" t="str">
            <v>Perfil en aluminio 1/2" x 1/2"</v>
          </cell>
        </row>
        <row r="362">
          <cell r="A362" t="str">
            <v>Perfil para cubierta PHR C</v>
          </cell>
        </row>
        <row r="363">
          <cell r="A363" t="str">
            <v>Perfil PHR - PAG 160 X 60 - 1,5 MM</v>
          </cell>
        </row>
        <row r="364">
          <cell r="A364" t="str">
            <v>Perfil PHR 220x80 cal 14 2mmx6m</v>
          </cell>
        </row>
        <row r="365">
          <cell r="A365" t="str">
            <v>Perfil PHR 220x60x20 3mm</v>
          </cell>
        </row>
        <row r="366">
          <cell r="A366" t="str">
            <v>Perno 1/2" Alt.Vel..1 3/4"</v>
          </cell>
        </row>
        <row r="367">
          <cell r="A367" t="str">
            <v>Perno de expansión 3" x 3/8"</v>
          </cell>
        </row>
        <row r="368">
          <cell r="A368" t="str">
            <v>Perros de 1/8"</v>
          </cell>
        </row>
        <row r="369">
          <cell r="A369" t="str">
            <v>Piedra media zonga</v>
          </cell>
        </row>
        <row r="370">
          <cell r="A370" t="str">
            <v>Piedra Ciclopea, 4" a 15"</v>
          </cell>
        </row>
        <row r="371">
          <cell r="A371" t="str">
            <v>Pintura Koraza plastica</v>
          </cell>
        </row>
        <row r="372">
          <cell r="A372" t="str">
            <v xml:space="preserve">Pintura Wash Primer </v>
          </cell>
        </row>
        <row r="373">
          <cell r="A373" t="str">
            <v>Pirlan en bronce</v>
          </cell>
        </row>
        <row r="374">
          <cell r="A374" t="str">
            <v>Placa de identificación 2 x 1 cm</v>
          </cell>
        </row>
        <row r="375">
          <cell r="A375" t="str">
            <v>Planchón - cedro macho (.15 x .04 x 3)</v>
          </cell>
        </row>
        <row r="376">
          <cell r="A376" t="str">
            <v>Planchón ordinario 4 metros</v>
          </cell>
        </row>
        <row r="377">
          <cell r="A377" t="str">
            <v>Platina 3 x 3 x 1/4</v>
          </cell>
        </row>
        <row r="378">
          <cell r="A378" t="str">
            <v xml:space="preserve">Platina 1 x 1 x 1/4 </v>
          </cell>
        </row>
        <row r="379">
          <cell r="A379" t="str">
            <v>Platina 1/8 x 1"</v>
          </cell>
        </row>
        <row r="380">
          <cell r="A380" t="str">
            <v>Platina  1/2" X 3/16"</v>
          </cell>
        </row>
        <row r="381">
          <cell r="A381" t="str">
            <v>Platina 3/16" de 0,20 mts x 0,20 mts</v>
          </cell>
        </row>
        <row r="382">
          <cell r="A382" t="str">
            <v>Platina 3/16" de 0,06 x 0,13 mts</v>
          </cell>
        </row>
        <row r="383">
          <cell r="A383" t="str">
            <v>Platina 1 1/2 x 1/8</v>
          </cell>
        </row>
        <row r="384">
          <cell r="A384" t="str">
            <v>Plastocrete DM-IMP INTG</v>
          </cell>
        </row>
        <row r="385">
          <cell r="A385" t="str">
            <v>Polietileno Cal 6</v>
          </cell>
        </row>
        <row r="386">
          <cell r="A386" t="str">
            <v>Portacandado y Candado Negro Nº 4</v>
          </cell>
        </row>
        <row r="387">
          <cell r="A387" t="str">
            <v>Puerta Baño Minusvalidos</v>
          </cell>
        </row>
        <row r="388">
          <cell r="A388" t="str">
            <v>Puerta Baños</v>
          </cell>
        </row>
        <row r="389">
          <cell r="A389" t="str">
            <v>Puerta económica Pizano 1.00. Triplex e=4mm.</v>
          </cell>
        </row>
        <row r="390">
          <cell r="A390" t="str">
            <v>Puerta especial esclusa para Lab.Fotográfico como trampa de luz (2.00 x 1.00)</v>
          </cell>
        </row>
        <row r="391">
          <cell r="A391" t="str">
            <v xml:space="preserve">Puerta sistema constructivo PVC de 0,95 x 2,05 m  </v>
          </cell>
        </row>
        <row r="392">
          <cell r="A392" t="str">
            <v>Puerta sistema constructivo PVC de 0,62 x 1,60 m</v>
          </cell>
        </row>
        <row r="393">
          <cell r="A393" t="str">
            <v>Puerta Lámina cal 18 lisa pintura electrostatica, manija de palanca y vidrio incoloro de 4 mm</v>
          </cell>
        </row>
        <row r="394">
          <cell r="A394" t="str">
            <v xml:space="preserve">Puerta Lámina cal 18 lisa pintura electrostatica, manija de palanca </v>
          </cell>
        </row>
        <row r="395">
          <cell r="A395" t="str">
            <v>Puerta Lamina cold R cal 18 con marco, y pintura electrostatica</v>
          </cell>
        </row>
        <row r="396">
          <cell r="A396" t="str">
            <v>Puntilla con cabeza 2"</v>
          </cell>
        </row>
        <row r="397">
          <cell r="A397" t="str">
            <v>Punto Agua fría PVC</v>
          </cell>
        </row>
        <row r="398">
          <cell r="A398" t="str">
            <v>Punto desagüe PVC 3" y  4"</v>
          </cell>
        </row>
        <row r="399">
          <cell r="A399" t="str">
            <v>Punto Eléctrico</v>
          </cell>
        </row>
        <row r="400">
          <cell r="A400" t="str">
            <v>Recebo  B-200</v>
          </cell>
        </row>
        <row r="401">
          <cell r="A401" t="str">
            <v>Recebo comun</v>
          </cell>
        </row>
        <row r="402">
          <cell r="A402" t="str">
            <v>Rejilla plastica con sosco 3*2"</v>
          </cell>
        </row>
        <row r="403">
          <cell r="A403" t="str">
            <v>Remate Contramuro Lateral Superior para cubierta Cindu</v>
          </cell>
        </row>
        <row r="404">
          <cell r="A404" t="str">
            <v>Regadera corriente</v>
          </cell>
        </row>
        <row r="405">
          <cell r="A405" t="str">
            <v xml:space="preserve">Registro de cortina 1/2 R &amp; W </v>
          </cell>
        </row>
        <row r="406">
          <cell r="A406" t="str">
            <v xml:space="preserve">Registro de cortina 3/4 R &amp; W </v>
          </cell>
        </row>
        <row r="407">
          <cell r="A407" t="str">
            <v xml:space="preserve">Registro de cortina 1 R &amp; W </v>
          </cell>
        </row>
        <row r="408">
          <cell r="A408" t="str">
            <v xml:space="preserve">Registro de cortina 1 1/2 R &amp; W </v>
          </cell>
        </row>
        <row r="409">
          <cell r="A409" t="str">
            <v xml:space="preserve">Registro de cortina 1 1/4 R &amp; W </v>
          </cell>
        </row>
        <row r="410">
          <cell r="A410" t="str">
            <v xml:space="preserve">Registro de cortina 2 R &amp; W </v>
          </cell>
        </row>
        <row r="411">
          <cell r="A411" t="str">
            <v>Registro de cortina Roscado liviano  Ref. 272 A Red &amp; White 2"; incluye accesorios</v>
          </cell>
        </row>
        <row r="412">
          <cell r="A412" t="str">
            <v>Registro de cortina Roscado liviano  Ref. 272 A Red &amp; White 2"; incluye accesorios</v>
          </cell>
        </row>
        <row r="413">
          <cell r="A413" t="str">
            <v>Remate contra culata A.C.</v>
          </cell>
        </row>
        <row r="414">
          <cell r="A414" t="str">
            <v>Repisa ordinaria 3 metros</v>
          </cell>
        </row>
        <row r="415">
          <cell r="A415" t="str">
            <v>Riel metálico. Lam.Cal.14. Ancho:0.10</v>
          </cell>
        </row>
        <row r="416">
          <cell r="A416" t="str">
            <v>Roseta (Plafon)</v>
          </cell>
        </row>
        <row r="417">
          <cell r="A417" t="str">
            <v>Sanitario institucional  Infantil</v>
          </cell>
        </row>
        <row r="418">
          <cell r="A418" t="str">
            <v>Sanitario Acuacer blanco; incluye griferia grival atlantis refn 80620 y  accesorios</v>
          </cell>
        </row>
        <row r="419">
          <cell r="A419" t="str">
            <v>Sanitario Acuacer, suministro e instalación</v>
          </cell>
        </row>
        <row r="420">
          <cell r="A420" t="str">
            <v>Sellador altos solidos/7238</v>
          </cell>
        </row>
        <row r="421">
          <cell r="A421" t="str">
            <v>Sika-1 Imp.Integral</v>
          </cell>
        </row>
        <row r="422">
          <cell r="A422" t="str">
            <v>Silicona liquida 300 ML</v>
          </cell>
        </row>
        <row r="423">
          <cell r="A423" t="str">
            <v>Silla madera tipo cajero (h=0.7 D=0.3)</v>
          </cell>
        </row>
        <row r="424">
          <cell r="A424" t="str">
            <v xml:space="preserve">Silla estudiantil individual con brazo </v>
          </cell>
        </row>
        <row r="425">
          <cell r="A425" t="str">
            <v>Sistema corredizo metálico</v>
          </cell>
        </row>
        <row r="426">
          <cell r="A426" t="str">
            <v>Soldadura elect.004-3/23"</v>
          </cell>
        </row>
        <row r="427">
          <cell r="A427" t="str">
            <v>Soldadura de estaño P/Cobre</v>
          </cell>
        </row>
        <row r="428">
          <cell r="A428" t="str">
            <v>Soldadura PVC liquida 1/4</v>
          </cell>
        </row>
        <row r="429">
          <cell r="A429" t="str">
            <v>Soporte Canal Amazonas</v>
          </cell>
        </row>
        <row r="430">
          <cell r="A430" t="str">
            <v>Soporte de bajante Amazonas</v>
          </cell>
        </row>
        <row r="431">
          <cell r="A431" t="str">
            <v>Subcontrato eléctrico</v>
          </cell>
        </row>
        <row r="432">
          <cell r="A432" t="str">
            <v>Tabla burra ordinario 0,30 - 3 mts</v>
          </cell>
        </row>
        <row r="433">
          <cell r="A433" t="str">
            <v>Tabla burra C Macho 0,28 - 3 mts</v>
          </cell>
        </row>
        <row r="434">
          <cell r="A434" t="str">
            <v>Tabla chapa-ordinario 0,10 - 3 mts</v>
          </cell>
        </row>
        <row r="435">
          <cell r="A435" t="str">
            <v>Tabla chapa-ordinario 0,30 - 3 mts</v>
          </cell>
        </row>
        <row r="436">
          <cell r="A436" t="str">
            <v>Tablero acrílico (a=3.00 x h=1.20)</v>
          </cell>
        </row>
        <row r="437">
          <cell r="A437" t="str">
            <v>Tablero TBP - 8B con puerta y chapa plástica; para 8 cirucitos</v>
          </cell>
        </row>
        <row r="438">
          <cell r="A438" t="str">
            <v>Tablero TBP 12B  con puerta y chapas plastica de 12 Circuitos</v>
          </cell>
        </row>
        <row r="439">
          <cell r="A439" t="str">
            <v>Tablero TBP 16B con puerta y chapas plástico de 16 circuitos</v>
          </cell>
        </row>
        <row r="440">
          <cell r="A440" t="str">
            <v>Tablero 18 Circuitos con espacio para totalizador</v>
          </cell>
        </row>
        <row r="441">
          <cell r="A441" t="str">
            <v>Tablero 30 Circuitos con espacio para totalizador de 3x100A.</v>
          </cell>
        </row>
        <row r="442">
          <cell r="A442" t="str">
            <v xml:space="preserve">Tablero bifasico TBC 24 circuitos </v>
          </cell>
        </row>
        <row r="443">
          <cell r="A443" t="str">
            <v>Tablero en madera entamborada</v>
          </cell>
        </row>
        <row r="444">
          <cell r="A444" t="str">
            <v>Tablex 25mm</v>
          </cell>
        </row>
        <row r="445">
          <cell r="A445" t="str">
            <v>Tableta Alfa 30x30 granito blanco huila</v>
          </cell>
        </row>
        <row r="446">
          <cell r="A446" t="str">
            <v>Tableta Alfa lisa 25x7</v>
          </cell>
        </row>
        <row r="447">
          <cell r="A447" t="str">
            <v>Tableta etrusca</v>
          </cell>
        </row>
        <row r="448">
          <cell r="A448" t="str">
            <v>Tableta 1/4 26 gres con naris gradas</v>
          </cell>
        </row>
        <row r="449">
          <cell r="A449" t="str">
            <v>Tableta gres cuarto 26</v>
          </cell>
        </row>
        <row r="450">
          <cell r="A450" t="str">
            <v>Tablon 30x30 Rustico</v>
          </cell>
        </row>
        <row r="451">
          <cell r="A451" t="str">
            <v>Taco terminal UNIP,HQP 30A</v>
          </cell>
        </row>
        <row r="452">
          <cell r="A452" t="str">
            <v>Tanque plástico 500 lts</v>
          </cell>
        </row>
        <row r="453">
          <cell r="A453" t="str">
            <v>Tanque plástico 1000 lts</v>
          </cell>
        </row>
        <row r="454">
          <cell r="A454" t="str">
            <v>Tapon PVC-P 1/2"</v>
          </cell>
        </row>
        <row r="455">
          <cell r="A455" t="str">
            <v>Tapon PVC 4" - Prueba</v>
          </cell>
        </row>
        <row r="456">
          <cell r="A456" t="str">
            <v>Tapon PVC 4" roscado</v>
          </cell>
        </row>
        <row r="457">
          <cell r="A457" t="str">
            <v>Tapon PVC 2" - Prueba</v>
          </cell>
        </row>
        <row r="458">
          <cell r="A458" t="str">
            <v>Tapa Int Izquierda Canal Amazonas</v>
          </cell>
        </row>
        <row r="459">
          <cell r="A459" t="str">
            <v>Tapa Int Derecha Canal Amazonas</v>
          </cell>
        </row>
        <row r="460">
          <cell r="A460" t="str">
            <v>Tapa troquel.Metal.2 Orif.</v>
          </cell>
        </row>
        <row r="461">
          <cell r="A461" t="str">
            <v>Tapaporos Nogal</v>
          </cell>
        </row>
        <row r="462">
          <cell r="A462" t="str">
            <v xml:space="preserve">Tensor para cable antifraude </v>
          </cell>
        </row>
        <row r="463">
          <cell r="A463" t="str">
            <v xml:space="preserve">Teflon </v>
          </cell>
        </row>
        <row r="464">
          <cell r="A464" t="str">
            <v>Tee 1/2" PVC - Presión</v>
          </cell>
        </row>
        <row r="465">
          <cell r="A465" t="str">
            <v>Tee 3/4"    PVC - Presión</v>
          </cell>
        </row>
        <row r="466">
          <cell r="A466" t="str">
            <v>Tee PVC-P 3/4" x 1/2"</v>
          </cell>
        </row>
        <row r="467">
          <cell r="A467" t="str">
            <v>Tee 1" PVC - Presión</v>
          </cell>
        </row>
        <row r="468">
          <cell r="A468" t="str">
            <v>Tee 1 1/4 PVC - Presión</v>
          </cell>
        </row>
        <row r="469">
          <cell r="A469" t="str">
            <v>Tee Sencilla 2" Sanitaria</v>
          </cell>
        </row>
        <row r="470">
          <cell r="A470" t="str">
            <v>Tee Sencilla 4" Sanitaria</v>
          </cell>
        </row>
        <row r="471">
          <cell r="A471" t="str">
            <v>Teja de asbesto cemento No.4</v>
          </cell>
        </row>
        <row r="472">
          <cell r="A472" t="str">
            <v>Teja de asbesto cemento No.6</v>
          </cell>
        </row>
        <row r="473">
          <cell r="A473" t="str">
            <v>Teja de asbesto cemento No.8</v>
          </cell>
        </row>
        <row r="474">
          <cell r="A474" t="str">
            <v>Teja sandwich de corpacero o similar</v>
          </cell>
        </row>
        <row r="475">
          <cell r="A475" t="str">
            <v>Teja  Cindu incl. Ganchos de fijación</v>
          </cell>
        </row>
        <row r="476">
          <cell r="A476" t="str">
            <v>Terminal PVC 1/2</v>
          </cell>
        </row>
        <row r="477">
          <cell r="A477" t="str">
            <v>Terminal PVC 3/4</v>
          </cell>
        </row>
        <row r="478">
          <cell r="A478" t="str">
            <v>Tierra negra fertilizada</v>
          </cell>
        </row>
        <row r="479">
          <cell r="A479" t="str">
            <v>Tintilla</v>
          </cell>
        </row>
        <row r="480">
          <cell r="A480" t="str">
            <v>Toma de T.V. para cable coaxial</v>
          </cell>
        </row>
        <row r="481">
          <cell r="A481" t="str">
            <v>Toma doble tipo hospitalaria P.T.</v>
          </cell>
        </row>
        <row r="482">
          <cell r="A482" t="str">
            <v xml:space="preserve">Toma eléctrica Regulada doble P.T. </v>
          </cell>
        </row>
        <row r="483">
          <cell r="A483" t="str">
            <v xml:space="preserve">Toma eléctrica doble P.T. </v>
          </cell>
        </row>
        <row r="484">
          <cell r="A484" t="str">
            <v>Toma Doble GFCI</v>
          </cell>
        </row>
        <row r="485">
          <cell r="A485" t="str">
            <v>Toma eléctrica doble 20A pata trabada</v>
          </cell>
        </row>
        <row r="486">
          <cell r="A486" t="str">
            <v>Toma telefónica</v>
          </cell>
        </row>
        <row r="487">
          <cell r="A487" t="str">
            <v>Tornillo autoperforante fijador de correa</v>
          </cell>
        </row>
        <row r="488">
          <cell r="A488" t="str">
            <v>Tornillo goloso 1/8 x 1 1/4</v>
          </cell>
        </row>
        <row r="489">
          <cell r="A489" t="str">
            <v>Tornillo lámina D=3/8"</v>
          </cell>
        </row>
        <row r="490">
          <cell r="A490" t="str">
            <v>Remates accesorios y fijaciones</v>
          </cell>
        </row>
        <row r="491">
          <cell r="A491" t="str">
            <v>Tornillo Inoxidable Canal y Bajante Amazonas</v>
          </cell>
        </row>
        <row r="492">
          <cell r="A492" t="str">
            <v>Tornillo expansivo AH - 1614 5/16 x 3 "</v>
          </cell>
        </row>
        <row r="493">
          <cell r="A493" t="str">
            <v>Tornillo expansivo HLC 10x80/48</v>
          </cell>
        </row>
        <row r="494">
          <cell r="A494" t="str">
            <v>Totalizador 3 x 100 A</v>
          </cell>
        </row>
        <row r="495">
          <cell r="A495" t="str">
            <v>Triturado de máquina</v>
          </cell>
        </row>
        <row r="496">
          <cell r="A496" t="str">
            <v>Tubo Galvanizado de 1/2 SCH 40</v>
          </cell>
        </row>
        <row r="497">
          <cell r="A497" t="str">
            <v>Tubo Galvanizado de 3/8 SCH 40</v>
          </cell>
        </row>
        <row r="498">
          <cell r="A498" t="str">
            <v>Tubo Galvanizado de 1"</v>
          </cell>
        </row>
        <row r="499">
          <cell r="A499" t="str">
            <v>Tubo Galvanizado de 1 1/4"</v>
          </cell>
        </row>
        <row r="500">
          <cell r="A500" t="str">
            <v>Tubo Galvanizado de 1 1/2"</v>
          </cell>
        </row>
        <row r="501">
          <cell r="A501" t="str">
            <v>Tubo acero rectangular 38x78mm</v>
          </cell>
        </row>
        <row r="502">
          <cell r="A502" t="str">
            <v>Tubo acero rectangular 30x44mm</v>
          </cell>
        </row>
        <row r="503">
          <cell r="A503" t="str">
            <v>Tubo acero rectangular 4" x 2"</v>
          </cell>
        </row>
        <row r="504">
          <cell r="A504" t="str">
            <v>Tubo metalico cuadrado 2"</v>
          </cell>
        </row>
        <row r="505">
          <cell r="A505" t="str">
            <v>Tubo metalico de 1/2"</v>
          </cell>
        </row>
        <row r="506">
          <cell r="A506" t="str">
            <v>Tubo Acero redondo 1"</v>
          </cell>
        </row>
        <row r="507">
          <cell r="A507" t="str">
            <v>Curva galvanizada de 1 1/4"</v>
          </cell>
        </row>
        <row r="508">
          <cell r="A508" t="str">
            <v>Curva galvanizada de 1 1/2"</v>
          </cell>
        </row>
        <row r="509">
          <cell r="A509" t="str">
            <v>Capacete de 1 1/4"</v>
          </cell>
        </row>
        <row r="510">
          <cell r="A510" t="str">
            <v>Capacete de 1 1/2"</v>
          </cell>
        </row>
        <row r="511">
          <cell r="A511" t="str">
            <v>Juego de boquilla y contratuerca de 1 1/4"</v>
          </cell>
        </row>
        <row r="512">
          <cell r="A512" t="str">
            <v>Tubo Conduit 3/4"</v>
          </cell>
        </row>
        <row r="513">
          <cell r="A513" t="str">
            <v>Tubo Conduit  1/2"</v>
          </cell>
        </row>
        <row r="514">
          <cell r="A514" t="str">
            <v>Tubo Conduit PVC de 1/2"</v>
          </cell>
        </row>
        <row r="515">
          <cell r="A515" t="str">
            <v>Tubo Conduit PVC de 1"</v>
          </cell>
        </row>
        <row r="516">
          <cell r="A516" t="str">
            <v>Tubo Conduit PVC de 1 1/2"</v>
          </cell>
        </row>
        <row r="517">
          <cell r="A517" t="str">
            <v>Tubo Conduit PVC de 1 1/4</v>
          </cell>
        </row>
        <row r="518">
          <cell r="A518" t="str">
            <v>Tubo Conduit PVC de 3/4"</v>
          </cell>
        </row>
        <row r="519">
          <cell r="A519" t="str">
            <v>Tubo Galvanizado  de 3/4"</v>
          </cell>
        </row>
        <row r="520">
          <cell r="A520" t="str">
            <v>Tubo de concreto 8"</v>
          </cell>
        </row>
        <row r="521">
          <cell r="A521" t="str">
            <v>Tubo pres/21 PVC 2½"</v>
          </cell>
        </row>
        <row r="522">
          <cell r="A522" t="str">
            <v>Tubo pres/21 PVC 2"</v>
          </cell>
        </row>
        <row r="523">
          <cell r="A523" t="str">
            <v>Tubo pres/21 PVC 1 1/2"</v>
          </cell>
        </row>
        <row r="524">
          <cell r="A524" t="str">
            <v>Tubo pres/21 PVC 1 1/4</v>
          </cell>
        </row>
        <row r="525">
          <cell r="A525" t="str">
            <v>Tubo pres/11 PVC 3/4"</v>
          </cell>
        </row>
        <row r="526">
          <cell r="A526" t="str">
            <v>Tubo pres/13,5 PVC 1"</v>
          </cell>
        </row>
        <row r="527">
          <cell r="A527" t="str">
            <v>Tubo pres/9 PVC 1/2"</v>
          </cell>
        </row>
        <row r="528">
          <cell r="A528" t="str">
            <v>Tubo PVC de 2" Lluvias</v>
          </cell>
        </row>
        <row r="529">
          <cell r="A529" t="str">
            <v>Tubo PVC de 3" Lluvias</v>
          </cell>
        </row>
        <row r="530">
          <cell r="A530" t="str">
            <v>Tubo PVC de 4" lluvias</v>
          </cell>
        </row>
        <row r="531">
          <cell r="A531" t="str">
            <v>Tubo PVC de 4" Filtro</v>
          </cell>
        </row>
        <row r="532">
          <cell r="A532" t="str">
            <v>Tubo PVC de 6" Sanitaria</v>
          </cell>
        </row>
        <row r="533">
          <cell r="A533" t="str">
            <v>Tubo PVC de 4" Sanitaria</v>
          </cell>
        </row>
        <row r="534">
          <cell r="A534" t="str">
            <v>Tubo PVC de 4" Sanitaria flexible</v>
          </cell>
        </row>
        <row r="535">
          <cell r="A535" t="str">
            <v>Tubo PVC de 3" Sanitaria</v>
          </cell>
        </row>
        <row r="536">
          <cell r="A536" t="str">
            <v>Tubo PVC de 2" Sanitaria</v>
          </cell>
        </row>
        <row r="537">
          <cell r="A537" t="str">
            <v>Tuberia A.N. 3 plg 2,3 mm</v>
          </cell>
        </row>
        <row r="538">
          <cell r="A538" t="str">
            <v>Tuberia A.N. 2 plg 2mm</v>
          </cell>
        </row>
        <row r="539">
          <cell r="A539" t="str">
            <v>Tubo A.N. 1 1/2 plg, 2 mm</v>
          </cell>
        </row>
        <row r="540">
          <cell r="A540" t="str">
            <v>Tubo A.N. 1 plg, 2 mm</v>
          </cell>
        </row>
        <row r="541">
          <cell r="A541" t="str">
            <v>Tuberia A.N. Ø1 1/2"</v>
          </cell>
        </row>
        <row r="542">
          <cell r="A542" t="str">
            <v>Tubo Novafort de 4"</v>
          </cell>
        </row>
        <row r="543">
          <cell r="A543" t="str">
            <v>Tubo Novafort de 10"</v>
          </cell>
        </row>
        <row r="544">
          <cell r="A544" t="str">
            <v>Tubo Novafort de 12"</v>
          </cell>
        </row>
        <row r="545">
          <cell r="A545" t="str">
            <v>Tuberia Galvanizada 1 1/2" 2,5 mm Cal 12</v>
          </cell>
        </row>
        <row r="546">
          <cell r="A546" t="str">
            <v>Unión PVC-S 4 plg</v>
          </cell>
        </row>
        <row r="547">
          <cell r="A547" t="str">
            <v>Unión PVC-S 3 plg</v>
          </cell>
        </row>
        <row r="548">
          <cell r="A548" t="str">
            <v>Unión PVC-S 2 plg</v>
          </cell>
        </row>
        <row r="549">
          <cell r="A549" t="str">
            <v>Unión PVC-P 1/2 plg</v>
          </cell>
        </row>
        <row r="550">
          <cell r="A550" t="str">
            <v>Unión PVC-P 1 plg</v>
          </cell>
        </row>
        <row r="551">
          <cell r="A551" t="str">
            <v>Unión PVC-P 1 1/4"</v>
          </cell>
        </row>
        <row r="552">
          <cell r="A552" t="str">
            <v>Unión PVC-P 1 1/2"</v>
          </cell>
        </row>
        <row r="553">
          <cell r="A553" t="str">
            <v>Unión PVC-P 2 plg</v>
          </cell>
        </row>
        <row r="554">
          <cell r="A554" t="str">
            <v>Unión Conduit PVC 1/2"</v>
          </cell>
        </row>
        <row r="555">
          <cell r="A555" t="str">
            <v>Unión Canal amazonas</v>
          </cell>
        </row>
        <row r="556">
          <cell r="A556" t="str">
            <v>Unión canal a bajante Amazonas</v>
          </cell>
        </row>
        <row r="557">
          <cell r="A557" t="str">
            <v>Unión de Bajante Amazonas</v>
          </cell>
        </row>
        <row r="558">
          <cell r="A558" t="str">
            <v>Union PVC 3/4</v>
          </cell>
        </row>
        <row r="559">
          <cell r="A559" t="str">
            <v>Vara de clavo</v>
          </cell>
        </row>
        <row r="560">
          <cell r="A560" t="str">
            <v>Varilla Coper Well 5/8" x 8'</v>
          </cell>
        </row>
        <row r="561">
          <cell r="A561" t="str">
            <v>Varilla de 5/8"</v>
          </cell>
        </row>
        <row r="562">
          <cell r="A562" t="str">
            <v>Varilla de 10.5 cm.- 60.000</v>
          </cell>
        </row>
        <row r="563">
          <cell r="A563" t="str">
            <v>Varilla lisa de 1/2"</v>
          </cell>
        </row>
        <row r="564">
          <cell r="A564" t="str">
            <v>Varilla cuadrada de 1/2"</v>
          </cell>
        </row>
        <row r="565">
          <cell r="A565" t="str">
            <v>Ventana  fija .alum.Cal.18. Negra con vidrio templado 6mm</v>
          </cell>
        </row>
        <row r="566">
          <cell r="A566" t="str">
            <v>Ventana corrediza proyec.alum.Cal.18. Negra</v>
          </cell>
        </row>
        <row r="567">
          <cell r="A567" t="str">
            <v>Vidrio incoloro de 4mm pulido</v>
          </cell>
        </row>
        <row r="568">
          <cell r="A568" t="str">
            <v>Vidrio Templado de 6mm</v>
          </cell>
        </row>
        <row r="569">
          <cell r="A569" t="str">
            <v>Vidrio Templado de 10 mm con perfor.</v>
          </cell>
        </row>
        <row r="570">
          <cell r="A570" t="str">
            <v>Vinilo Color Tipo I</v>
          </cell>
        </row>
        <row r="571">
          <cell r="A571" t="str">
            <v>Ventana Aluminio Anodiado Satinada color natural con vidrio templado 6mm</v>
          </cell>
        </row>
        <row r="572">
          <cell r="A572" t="str">
            <v>Wing Aluminio</v>
          </cell>
        </row>
        <row r="573">
          <cell r="A573" t="str">
            <v>Xipex concentrado -Gris</v>
          </cell>
        </row>
        <row r="574">
          <cell r="A574" t="str">
            <v>Xipex Admix C-2000</v>
          </cell>
        </row>
        <row r="575">
          <cell r="A575" t="str">
            <v>Yee sencilla 4"</v>
          </cell>
        </row>
        <row r="576">
          <cell r="A576" t="str">
            <v>Zuncho de cinta band it de 1/2"</v>
          </cell>
        </row>
        <row r="577">
          <cell r="A577" t="str">
            <v>REGISTRO ANTIFRAUDE DE 1/2"</v>
          </cell>
        </row>
        <row r="578">
          <cell r="A578" t="str">
            <v>ELECTROBOMBA DE 1/2HP BARNES - SOLA</v>
          </cell>
        </row>
        <row r="579">
          <cell r="A579" t="str">
            <v>CONCRETO 4000 PSI</v>
          </cell>
        </row>
        <row r="580">
          <cell r="A580" t="str">
            <v>GRAFIL 4 MM</v>
          </cell>
        </row>
        <row r="581">
          <cell r="A581" t="str">
            <v>VALLA INFORMATIVA</v>
          </cell>
        </row>
        <row r="582">
          <cell r="A582" t="str">
            <v>CONCRETO 3500 PSI</v>
          </cell>
        </row>
      </sheetData>
      <sheetData sheetId="13"/>
      <sheetData sheetId="14"/>
      <sheetData sheetId="15"/>
      <sheetData sheetId="16"/>
      <sheetData sheetId="17"/>
      <sheetData sheetId="18">
        <row r="53">
          <cell r="I53">
            <v>276775</v>
          </cell>
        </row>
      </sheetData>
      <sheetData sheetId="19"/>
      <sheetData sheetId="20"/>
      <sheetData sheetId="21"/>
      <sheetData sheetId="22">
        <row r="53">
          <cell r="I53">
            <v>2816</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nt"/>
      <sheetName val="Actas 01"/>
      <sheetName val="cantidades de ob ACTA 02"/>
      <sheetName val="cantidades de ob"/>
      <sheetName val="ACTA modificaciones"/>
      <sheetName val="ACTA 02"/>
      <sheetName val="ACTA 01 OBRA"/>
      <sheetName val="ACTA DE PAGO"/>
      <sheetName val="ACTA PRECIOS NO PREVISTOS"/>
      <sheetName val="ACTA CHOCO"/>
      <sheetName val="presupuestos"/>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PRESUPUESTO POR CAPITULOS"/>
      <sheetName val="APUS"/>
      <sheetName val="CANTIDADES"/>
      <sheetName val="LISTA DE MATERIALES"/>
      <sheetName val="MANO DE OBRA"/>
      <sheetName val="EQUIPO"/>
    </sheetNames>
    <sheetDataSet>
      <sheetData sheetId="0" refreshError="1"/>
      <sheetData sheetId="1" refreshError="1"/>
      <sheetData sheetId="2" refreshError="1"/>
      <sheetData sheetId="3" refreshError="1"/>
      <sheetData sheetId="4">
        <row r="11">
          <cell r="D11">
            <v>2650</v>
          </cell>
        </row>
        <row r="49">
          <cell r="D49">
            <v>1100</v>
          </cell>
        </row>
        <row r="50">
          <cell r="D50">
            <v>12000</v>
          </cell>
        </row>
        <row r="78">
          <cell r="D78">
            <v>700</v>
          </cell>
        </row>
        <row r="82">
          <cell r="D82">
            <v>2500</v>
          </cell>
        </row>
      </sheetData>
      <sheetData sheetId="5">
        <row r="9">
          <cell r="D9">
            <v>1500</v>
          </cell>
        </row>
        <row r="38">
          <cell r="D38">
            <v>650</v>
          </cell>
        </row>
      </sheetData>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TO (2)"/>
      <sheetName val="aiu"/>
      <sheetName val="aiu (2)"/>
      <sheetName val="ALFONSO"/>
      <sheetName val="formulario 2"/>
      <sheetName val="formulario 2 (2)"/>
      <sheetName val="formulario 3"/>
      <sheetName val="formulario 3 (2)"/>
      <sheetName val="formulario 3 (3)"/>
      <sheetName val="formulario 4"/>
      <sheetName val="formulario 5"/>
      <sheetName val="formulario 6"/>
      <sheetName val="formulario 6(2)"/>
      <sheetName val="formulario 6(1)"/>
      <sheetName val="ANTICIPO"/>
      <sheetName val="F.Prestacional"/>
      <sheetName val="PRESUPUESTO"/>
      <sheetName val="INSUMOS"/>
      <sheetName val="CRONOGRAM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Hoja17"/>
      <sheetName val="Hoja18"/>
      <sheetName val="Hoja19"/>
      <sheetName val="Hoja20"/>
      <sheetName val="Hoja21"/>
      <sheetName val="Hoja22"/>
      <sheetName val="Hoja23"/>
      <sheetName val="BaseUnitarios"/>
      <sheetName val="Insumos"/>
      <sheetName val="BaseDat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2">
          <cell r="A2">
            <v>101</v>
          </cell>
          <cell r="B2" t="str">
            <v>Teodolito</v>
          </cell>
          <cell r="C2">
            <v>2250</v>
          </cell>
          <cell r="D2" t="str">
            <v>Alquiler / hora</v>
          </cell>
        </row>
        <row r="3">
          <cell r="A3">
            <v>102</v>
          </cell>
          <cell r="B3" t="str">
            <v>Nivel de precisión</v>
          </cell>
          <cell r="C3">
            <v>1562.5</v>
          </cell>
          <cell r="D3" t="str">
            <v>Alquiler / hora</v>
          </cell>
        </row>
        <row r="4">
          <cell r="A4">
            <v>103</v>
          </cell>
          <cell r="B4" t="str">
            <v>Equipo menor</v>
          </cell>
          <cell r="C4">
            <v>625</v>
          </cell>
          <cell r="D4" t="str">
            <v>Alquiler / hora</v>
          </cell>
        </row>
        <row r="5">
          <cell r="A5">
            <v>104</v>
          </cell>
          <cell r="B5" t="str">
            <v>Herramientas</v>
          </cell>
          <cell r="C5" t="str">
            <v>Variable</v>
          </cell>
          <cell r="D5" t="str">
            <v>Glb.</v>
          </cell>
        </row>
        <row r="6">
          <cell r="A6">
            <v>105</v>
          </cell>
          <cell r="B6" t="str">
            <v>Mezcladora</v>
          </cell>
          <cell r="C6">
            <v>9000</v>
          </cell>
          <cell r="D6" t="str">
            <v>Alquiler / hora</v>
          </cell>
        </row>
        <row r="7">
          <cell r="A7">
            <v>106</v>
          </cell>
          <cell r="B7" t="str">
            <v>Vibrador</v>
          </cell>
          <cell r="C7">
            <v>5000</v>
          </cell>
          <cell r="D7" t="str">
            <v>Alquiler / hora</v>
          </cell>
        </row>
        <row r="8">
          <cell r="A8">
            <v>107</v>
          </cell>
          <cell r="B8" t="str">
            <v>Formaleta</v>
          </cell>
          <cell r="C8">
            <v>5000</v>
          </cell>
          <cell r="D8" t="str">
            <v>m²</v>
          </cell>
        </row>
        <row r="9">
          <cell r="A9">
            <v>108</v>
          </cell>
          <cell r="B9" t="str">
            <v>Andamio</v>
          </cell>
          <cell r="C9">
            <v>50</v>
          </cell>
          <cell r="D9" t="str">
            <v>Alquiler / hora</v>
          </cell>
        </row>
        <row r="10">
          <cell r="A10">
            <v>109</v>
          </cell>
          <cell r="B10" t="str">
            <v>Mira</v>
          </cell>
          <cell r="C10">
            <v>437.5</v>
          </cell>
          <cell r="D10" t="str">
            <v>Alquiler / hora</v>
          </cell>
        </row>
        <row r="11">
          <cell r="A11">
            <v>110</v>
          </cell>
          <cell r="B11" t="str">
            <v>Compresor</v>
          </cell>
          <cell r="C11">
            <v>35000</v>
          </cell>
          <cell r="D11" t="str">
            <v>Alquiler / hora</v>
          </cell>
        </row>
        <row r="12">
          <cell r="A12">
            <v>111</v>
          </cell>
          <cell r="B12" t="str">
            <v>Compactador mecánico (rana)</v>
          </cell>
          <cell r="C12">
            <v>4000</v>
          </cell>
          <cell r="D12" t="str">
            <v>Alquiler / hora</v>
          </cell>
        </row>
        <row r="13">
          <cell r="A13">
            <v>112</v>
          </cell>
          <cell r="C13">
            <v>0</v>
          </cell>
        </row>
        <row r="14">
          <cell r="A14">
            <v>113</v>
          </cell>
          <cell r="C14">
            <v>0</v>
          </cell>
        </row>
        <row r="15">
          <cell r="A15">
            <v>114</v>
          </cell>
          <cell r="C15">
            <v>0</v>
          </cell>
        </row>
        <row r="16">
          <cell r="A16">
            <v>115</v>
          </cell>
          <cell r="C16">
            <v>0</v>
          </cell>
        </row>
        <row r="17">
          <cell r="A17">
            <v>116</v>
          </cell>
          <cell r="C17">
            <v>0</v>
          </cell>
        </row>
        <row r="18">
          <cell r="A18">
            <v>117</v>
          </cell>
          <cell r="C18">
            <v>0</v>
          </cell>
        </row>
        <row r="19">
          <cell r="A19">
            <v>118</v>
          </cell>
          <cell r="C19">
            <v>0</v>
          </cell>
        </row>
        <row r="20">
          <cell r="A20">
            <v>119</v>
          </cell>
          <cell r="C20">
            <v>0</v>
          </cell>
        </row>
        <row r="21">
          <cell r="A21">
            <v>120</v>
          </cell>
          <cell r="C21">
            <v>0</v>
          </cell>
        </row>
        <row r="22">
          <cell r="A22">
            <v>121</v>
          </cell>
          <cell r="C22">
            <v>0</v>
          </cell>
        </row>
        <row r="23">
          <cell r="A23">
            <v>122</v>
          </cell>
          <cell r="C23">
            <v>0</v>
          </cell>
        </row>
        <row r="24">
          <cell r="A24">
            <v>123</v>
          </cell>
          <cell r="C24">
            <v>0</v>
          </cell>
        </row>
        <row r="25">
          <cell r="A25">
            <v>124</v>
          </cell>
          <cell r="C25">
            <v>0</v>
          </cell>
        </row>
        <row r="26">
          <cell r="A26">
            <v>125</v>
          </cell>
          <cell r="C26">
            <v>0</v>
          </cell>
        </row>
        <row r="27">
          <cell r="A27">
            <v>126</v>
          </cell>
          <cell r="C27">
            <v>0</v>
          </cell>
        </row>
        <row r="28">
          <cell r="A28">
            <v>127</v>
          </cell>
          <cell r="C28">
            <v>0</v>
          </cell>
        </row>
        <row r="29">
          <cell r="A29">
            <v>128</v>
          </cell>
          <cell r="C29">
            <v>0</v>
          </cell>
        </row>
        <row r="30">
          <cell r="A30">
            <v>129</v>
          </cell>
          <cell r="C30">
            <v>0</v>
          </cell>
        </row>
        <row r="31">
          <cell r="A31">
            <v>130</v>
          </cell>
          <cell r="C31">
            <v>0</v>
          </cell>
        </row>
        <row r="32">
          <cell r="A32">
            <v>131</v>
          </cell>
          <cell r="C32">
            <v>0</v>
          </cell>
        </row>
        <row r="33">
          <cell r="A33">
            <v>132</v>
          </cell>
          <cell r="C33">
            <v>0</v>
          </cell>
        </row>
        <row r="34">
          <cell r="A34">
            <v>133</v>
          </cell>
          <cell r="C34">
            <v>0</v>
          </cell>
        </row>
        <row r="35">
          <cell r="A35">
            <v>134</v>
          </cell>
          <cell r="C35">
            <v>0</v>
          </cell>
        </row>
        <row r="36">
          <cell r="A36">
            <v>135</v>
          </cell>
          <cell r="C36">
            <v>0</v>
          </cell>
        </row>
        <row r="37">
          <cell r="A37">
            <v>136</v>
          </cell>
          <cell r="C37">
            <v>0</v>
          </cell>
        </row>
        <row r="38">
          <cell r="A38">
            <v>137</v>
          </cell>
          <cell r="C38">
            <v>0</v>
          </cell>
        </row>
        <row r="39">
          <cell r="A39">
            <v>138</v>
          </cell>
          <cell r="C39">
            <v>0</v>
          </cell>
        </row>
        <row r="40">
          <cell r="A40">
            <v>139</v>
          </cell>
          <cell r="C40">
            <v>0</v>
          </cell>
        </row>
        <row r="41">
          <cell r="A41">
            <v>140</v>
          </cell>
          <cell r="C41">
            <v>0</v>
          </cell>
        </row>
        <row r="42">
          <cell r="A42">
            <v>141</v>
          </cell>
          <cell r="C42">
            <v>0</v>
          </cell>
        </row>
        <row r="43">
          <cell r="A43">
            <v>142</v>
          </cell>
          <cell r="C43">
            <v>0</v>
          </cell>
        </row>
        <row r="44">
          <cell r="A44">
            <v>143</v>
          </cell>
          <cell r="C44">
            <v>0</v>
          </cell>
        </row>
        <row r="45">
          <cell r="A45">
            <v>144</v>
          </cell>
          <cell r="C45">
            <v>0</v>
          </cell>
        </row>
        <row r="46">
          <cell r="A46">
            <v>145</v>
          </cell>
          <cell r="C46">
            <v>0</v>
          </cell>
        </row>
        <row r="47">
          <cell r="A47">
            <v>146</v>
          </cell>
          <cell r="C47">
            <v>0</v>
          </cell>
        </row>
        <row r="48">
          <cell r="A48">
            <v>147</v>
          </cell>
          <cell r="C48">
            <v>0</v>
          </cell>
        </row>
        <row r="49">
          <cell r="A49">
            <v>148</v>
          </cell>
          <cell r="C49">
            <v>0</v>
          </cell>
        </row>
        <row r="50">
          <cell r="A50">
            <v>149</v>
          </cell>
          <cell r="C50">
            <v>0</v>
          </cell>
        </row>
        <row r="51">
          <cell r="A51">
            <v>150</v>
          </cell>
          <cell r="C51">
            <v>0</v>
          </cell>
        </row>
        <row r="52">
          <cell r="A52">
            <v>151</v>
          </cell>
          <cell r="C52">
            <v>0</v>
          </cell>
        </row>
        <row r="53">
          <cell r="A53">
            <v>152</v>
          </cell>
          <cell r="C53">
            <v>0</v>
          </cell>
        </row>
        <row r="54">
          <cell r="A54">
            <v>153</v>
          </cell>
          <cell r="C54">
            <v>0</v>
          </cell>
        </row>
        <row r="55">
          <cell r="A55">
            <v>154</v>
          </cell>
          <cell r="C55">
            <v>0</v>
          </cell>
        </row>
        <row r="56">
          <cell r="A56">
            <v>155</v>
          </cell>
          <cell r="C56">
            <v>0</v>
          </cell>
        </row>
        <row r="57">
          <cell r="A57">
            <v>156</v>
          </cell>
          <cell r="C57">
            <v>0</v>
          </cell>
        </row>
        <row r="58">
          <cell r="A58">
            <v>157</v>
          </cell>
          <cell r="C58">
            <v>0</v>
          </cell>
        </row>
        <row r="59">
          <cell r="A59">
            <v>158</v>
          </cell>
          <cell r="C59">
            <v>0</v>
          </cell>
        </row>
        <row r="60">
          <cell r="A60">
            <v>159</v>
          </cell>
          <cell r="C60">
            <v>0</v>
          </cell>
        </row>
        <row r="61">
          <cell r="A61">
            <v>160</v>
          </cell>
          <cell r="C61">
            <v>0</v>
          </cell>
        </row>
        <row r="62">
          <cell r="A62">
            <v>161</v>
          </cell>
          <cell r="C62">
            <v>0</v>
          </cell>
        </row>
        <row r="63">
          <cell r="A63">
            <v>162</v>
          </cell>
          <cell r="C63">
            <v>0</v>
          </cell>
        </row>
        <row r="64">
          <cell r="A64">
            <v>163</v>
          </cell>
          <cell r="C64">
            <v>0</v>
          </cell>
        </row>
        <row r="65">
          <cell r="A65">
            <v>164</v>
          </cell>
          <cell r="C65">
            <v>0</v>
          </cell>
        </row>
        <row r="66">
          <cell r="A66">
            <v>165</v>
          </cell>
          <cell r="C66">
            <v>0</v>
          </cell>
        </row>
        <row r="67">
          <cell r="A67">
            <v>166</v>
          </cell>
          <cell r="C67">
            <v>0</v>
          </cell>
        </row>
        <row r="68">
          <cell r="A68">
            <v>167</v>
          </cell>
          <cell r="C68">
            <v>0</v>
          </cell>
        </row>
        <row r="69">
          <cell r="A69">
            <v>168</v>
          </cell>
          <cell r="C69">
            <v>0</v>
          </cell>
        </row>
        <row r="70">
          <cell r="A70">
            <v>169</v>
          </cell>
          <cell r="C70">
            <v>0</v>
          </cell>
        </row>
        <row r="71">
          <cell r="A71">
            <v>170</v>
          </cell>
          <cell r="C71">
            <v>0</v>
          </cell>
        </row>
        <row r="72">
          <cell r="A72">
            <v>171</v>
          </cell>
          <cell r="C72">
            <v>0</v>
          </cell>
        </row>
        <row r="73">
          <cell r="A73">
            <v>172</v>
          </cell>
          <cell r="C73">
            <v>0</v>
          </cell>
        </row>
        <row r="74">
          <cell r="A74">
            <v>173</v>
          </cell>
          <cell r="C74">
            <v>0</v>
          </cell>
        </row>
        <row r="75">
          <cell r="A75">
            <v>174</v>
          </cell>
          <cell r="C75">
            <v>0</v>
          </cell>
        </row>
        <row r="76">
          <cell r="A76">
            <v>175</v>
          </cell>
          <cell r="C76">
            <v>0</v>
          </cell>
        </row>
        <row r="77">
          <cell r="A77">
            <v>176</v>
          </cell>
          <cell r="C77">
            <v>0</v>
          </cell>
        </row>
        <row r="78">
          <cell r="A78">
            <v>177</v>
          </cell>
          <cell r="C78">
            <v>0</v>
          </cell>
        </row>
        <row r="79">
          <cell r="A79">
            <v>178</v>
          </cell>
          <cell r="C79">
            <v>0</v>
          </cell>
        </row>
        <row r="80">
          <cell r="A80">
            <v>179</v>
          </cell>
          <cell r="C80">
            <v>0</v>
          </cell>
        </row>
        <row r="81">
          <cell r="A81">
            <v>180</v>
          </cell>
          <cell r="C81">
            <v>0</v>
          </cell>
        </row>
        <row r="82">
          <cell r="A82">
            <v>181</v>
          </cell>
          <cell r="C82">
            <v>0</v>
          </cell>
        </row>
        <row r="83">
          <cell r="A83">
            <v>182</v>
          </cell>
          <cell r="C83">
            <v>0</v>
          </cell>
        </row>
        <row r="84">
          <cell r="A84">
            <v>183</v>
          </cell>
          <cell r="C84">
            <v>0</v>
          </cell>
        </row>
        <row r="85">
          <cell r="A85">
            <v>184</v>
          </cell>
          <cell r="C85">
            <v>0</v>
          </cell>
        </row>
        <row r="86">
          <cell r="A86">
            <v>185</v>
          </cell>
          <cell r="C86">
            <v>0</v>
          </cell>
        </row>
        <row r="87">
          <cell r="A87">
            <v>186</v>
          </cell>
          <cell r="C87">
            <v>0</v>
          </cell>
        </row>
        <row r="88">
          <cell r="A88">
            <v>187</v>
          </cell>
          <cell r="C88">
            <v>0</v>
          </cell>
        </row>
        <row r="89">
          <cell r="A89">
            <v>188</v>
          </cell>
          <cell r="C89">
            <v>0</v>
          </cell>
        </row>
        <row r="90">
          <cell r="A90">
            <v>189</v>
          </cell>
          <cell r="C90">
            <v>0</v>
          </cell>
        </row>
        <row r="91">
          <cell r="A91">
            <v>190</v>
          </cell>
          <cell r="B91" t="str">
            <v>Dinamita</v>
          </cell>
          <cell r="C91">
            <v>3500</v>
          </cell>
          <cell r="D91" t="str">
            <v>Taco</v>
          </cell>
        </row>
        <row r="92">
          <cell r="A92">
            <v>191</v>
          </cell>
          <cell r="B92" t="str">
            <v>Estopín</v>
          </cell>
          <cell r="C92">
            <v>1000</v>
          </cell>
          <cell r="D92" t="str">
            <v>Und.</v>
          </cell>
        </row>
        <row r="93">
          <cell r="A93">
            <v>192</v>
          </cell>
          <cell r="B93" t="str">
            <v>Mecha lenta</v>
          </cell>
          <cell r="C93">
            <v>2000</v>
          </cell>
          <cell r="D93" t="str">
            <v>ml.</v>
          </cell>
        </row>
        <row r="94">
          <cell r="A94">
            <v>193</v>
          </cell>
          <cell r="C94">
            <v>0</v>
          </cell>
        </row>
        <row r="95">
          <cell r="A95">
            <v>194</v>
          </cell>
          <cell r="C95">
            <v>0</v>
          </cell>
        </row>
        <row r="96">
          <cell r="A96">
            <v>195</v>
          </cell>
          <cell r="C96">
            <v>0</v>
          </cell>
        </row>
        <row r="97">
          <cell r="A97">
            <v>196</v>
          </cell>
          <cell r="C97">
            <v>0</v>
          </cell>
        </row>
        <row r="98">
          <cell r="A98">
            <v>197</v>
          </cell>
          <cell r="C98">
            <v>0</v>
          </cell>
        </row>
        <row r="99">
          <cell r="A99">
            <v>198</v>
          </cell>
          <cell r="C99">
            <v>0</v>
          </cell>
        </row>
        <row r="100">
          <cell r="A100">
            <v>199</v>
          </cell>
          <cell r="B100" t="str">
            <v>Madera para estacas</v>
          </cell>
          <cell r="C100">
            <v>50</v>
          </cell>
          <cell r="D100" t="str">
            <v>Und.</v>
          </cell>
        </row>
        <row r="101">
          <cell r="A101">
            <v>200</v>
          </cell>
          <cell r="B101" t="str">
            <v>Estacas para topografía</v>
          </cell>
          <cell r="C101">
            <v>100</v>
          </cell>
          <cell r="D101" t="str">
            <v>Und.</v>
          </cell>
          <cell r="E101">
            <v>0.2</v>
          </cell>
        </row>
        <row r="102">
          <cell r="A102">
            <v>201</v>
          </cell>
          <cell r="B102" t="str">
            <v>Pintura</v>
          </cell>
          <cell r="C102">
            <v>25000</v>
          </cell>
          <cell r="D102" t="str">
            <v>Galón</v>
          </cell>
          <cell r="E102">
            <v>50</v>
          </cell>
        </row>
        <row r="103">
          <cell r="A103">
            <v>202</v>
          </cell>
          <cell r="B103" t="str">
            <v>Cemento gris</v>
          </cell>
          <cell r="C103">
            <v>320</v>
          </cell>
          <cell r="D103" t="str">
            <v>kg.</v>
          </cell>
          <cell r="E103">
            <v>2.56</v>
          </cell>
        </row>
        <row r="104">
          <cell r="A104">
            <v>203</v>
          </cell>
          <cell r="B104" t="str">
            <v>Arena</v>
          </cell>
          <cell r="C104">
            <v>25000</v>
          </cell>
          <cell r="D104" t="str">
            <v>m³</v>
          </cell>
          <cell r="E104">
            <v>500</v>
          </cell>
        </row>
        <row r="105">
          <cell r="A105">
            <v>204</v>
          </cell>
          <cell r="B105" t="str">
            <v>Triturado</v>
          </cell>
          <cell r="C105">
            <v>32000</v>
          </cell>
          <cell r="D105" t="str">
            <v>m³</v>
          </cell>
          <cell r="E105">
            <v>640</v>
          </cell>
        </row>
        <row r="106">
          <cell r="A106">
            <v>205</v>
          </cell>
          <cell r="B106" t="str">
            <v>Agua</v>
          </cell>
          <cell r="C106">
            <v>10</v>
          </cell>
          <cell r="D106" t="str">
            <v>lts</v>
          </cell>
          <cell r="E106">
            <v>0.02</v>
          </cell>
        </row>
        <row r="107">
          <cell r="A107">
            <v>206</v>
          </cell>
          <cell r="B107" t="str">
            <v>Piedra rajón</v>
          </cell>
          <cell r="C107">
            <v>8000</v>
          </cell>
          <cell r="D107" t="str">
            <v>m³</v>
          </cell>
          <cell r="E107">
            <v>160</v>
          </cell>
        </row>
        <row r="108">
          <cell r="A108">
            <v>207</v>
          </cell>
          <cell r="B108" t="str">
            <v>Puntillas</v>
          </cell>
          <cell r="C108">
            <v>1900</v>
          </cell>
          <cell r="D108" t="str">
            <v>kg.</v>
          </cell>
          <cell r="E108">
            <v>3.8000000000000003</v>
          </cell>
        </row>
        <row r="109">
          <cell r="A109">
            <v>208</v>
          </cell>
          <cell r="B109" t="str">
            <v>Puntillón para fijación</v>
          </cell>
          <cell r="C109">
            <v>50</v>
          </cell>
          <cell r="D109" t="str">
            <v>Und.</v>
          </cell>
          <cell r="E109">
            <v>0.1</v>
          </cell>
        </row>
        <row r="110">
          <cell r="A110">
            <v>209</v>
          </cell>
          <cell r="B110" t="str">
            <v>Malla para friso sin vena 0.53 x 2.4 m</v>
          </cell>
          <cell r="C110">
            <v>1176</v>
          </cell>
          <cell r="D110" t="str">
            <v>Und.</v>
          </cell>
          <cell r="E110">
            <v>2.3519999999999999</v>
          </cell>
        </row>
        <row r="111">
          <cell r="A111">
            <v>210</v>
          </cell>
          <cell r="B111" t="str">
            <v>Acero fy=60000PSI</v>
          </cell>
          <cell r="C111">
            <v>990</v>
          </cell>
          <cell r="D111" t="str">
            <v>kg</v>
          </cell>
          <cell r="E111">
            <v>1.98</v>
          </cell>
        </row>
        <row r="112">
          <cell r="A112">
            <v>211</v>
          </cell>
          <cell r="B112" t="str">
            <v>Acero fy=37000PSI</v>
          </cell>
          <cell r="C112">
            <v>990</v>
          </cell>
          <cell r="D112" t="str">
            <v>kg</v>
          </cell>
          <cell r="E112">
            <v>1.98</v>
          </cell>
        </row>
        <row r="113">
          <cell r="A113">
            <v>212</v>
          </cell>
          <cell r="C113">
            <v>0</v>
          </cell>
          <cell r="E113">
            <v>0</v>
          </cell>
        </row>
        <row r="114">
          <cell r="A114">
            <v>213</v>
          </cell>
          <cell r="C114">
            <v>0</v>
          </cell>
          <cell r="E114">
            <v>0</v>
          </cell>
        </row>
        <row r="115">
          <cell r="A115">
            <v>214</v>
          </cell>
          <cell r="C115">
            <v>0</v>
          </cell>
          <cell r="E115">
            <v>0</v>
          </cell>
        </row>
        <row r="116">
          <cell r="A116">
            <v>215</v>
          </cell>
          <cell r="B116" t="str">
            <v>Alambre</v>
          </cell>
          <cell r="C116">
            <v>1250</v>
          </cell>
          <cell r="D116" t="str">
            <v>kg</v>
          </cell>
          <cell r="E116">
            <v>1.25</v>
          </cell>
        </row>
        <row r="117">
          <cell r="A117">
            <v>216</v>
          </cell>
          <cell r="C117">
            <v>0</v>
          </cell>
          <cell r="E117">
            <v>0</v>
          </cell>
        </row>
        <row r="118">
          <cell r="A118">
            <v>217</v>
          </cell>
          <cell r="B118" t="str">
            <v>Tabla para entibar</v>
          </cell>
          <cell r="C118">
            <v>3000</v>
          </cell>
          <cell r="D118" t="str">
            <v>Und.</v>
          </cell>
          <cell r="E118">
            <v>3</v>
          </cell>
        </row>
        <row r="119">
          <cell r="A119">
            <v>218</v>
          </cell>
          <cell r="B119" t="str">
            <v>Cerco de 4 x 4 x 240</v>
          </cell>
          <cell r="C119">
            <v>4000</v>
          </cell>
          <cell r="D119" t="str">
            <v>Und.</v>
          </cell>
          <cell r="E119">
            <v>4</v>
          </cell>
        </row>
        <row r="120">
          <cell r="A120">
            <v>219</v>
          </cell>
          <cell r="C120">
            <v>0</v>
          </cell>
          <cell r="E120">
            <v>0</v>
          </cell>
        </row>
        <row r="121">
          <cell r="A121">
            <v>220</v>
          </cell>
          <cell r="B121" t="str">
            <v>Cimbra sencilla</v>
          </cell>
          <cell r="C121">
            <v>46880</v>
          </cell>
          <cell r="D121" t="str">
            <v>ml.</v>
          </cell>
          <cell r="E121">
            <v>140.64000000000001</v>
          </cell>
        </row>
        <row r="122">
          <cell r="A122">
            <v>221</v>
          </cell>
          <cell r="B122" t="str">
            <v>Cimbra semidoble</v>
          </cell>
          <cell r="C122">
            <v>54690</v>
          </cell>
          <cell r="D122" t="str">
            <v>ml.</v>
          </cell>
          <cell r="E122">
            <v>164.07</v>
          </cell>
        </row>
        <row r="123">
          <cell r="A123">
            <v>222</v>
          </cell>
          <cell r="B123" t="str">
            <v>Cimbra doble</v>
          </cell>
          <cell r="C123">
            <v>62500</v>
          </cell>
          <cell r="D123" t="str">
            <v>ml.</v>
          </cell>
          <cell r="E123">
            <v>187.5</v>
          </cell>
        </row>
        <row r="124">
          <cell r="A124">
            <v>223</v>
          </cell>
          <cell r="C124">
            <v>0</v>
          </cell>
          <cell r="E124">
            <v>0</v>
          </cell>
        </row>
        <row r="125">
          <cell r="A125">
            <v>224</v>
          </cell>
          <cell r="C125">
            <v>0</v>
          </cell>
          <cell r="E125">
            <v>0</v>
          </cell>
        </row>
        <row r="126">
          <cell r="A126">
            <v>225</v>
          </cell>
          <cell r="B126" t="str">
            <v>Icopor</v>
          </cell>
          <cell r="C126">
            <v>4690</v>
          </cell>
          <cell r="D126" t="str">
            <v>m²</v>
          </cell>
          <cell r="E126">
            <v>4.6900000000000004</v>
          </cell>
        </row>
        <row r="127">
          <cell r="A127">
            <v>226</v>
          </cell>
          <cell r="C127">
            <v>0</v>
          </cell>
          <cell r="E127">
            <v>0</v>
          </cell>
        </row>
        <row r="128">
          <cell r="A128">
            <v>227</v>
          </cell>
          <cell r="C128">
            <v>0</v>
          </cell>
          <cell r="E128">
            <v>0</v>
          </cell>
        </row>
        <row r="129">
          <cell r="A129">
            <v>228</v>
          </cell>
          <cell r="C129">
            <v>0</v>
          </cell>
          <cell r="E129">
            <v>0</v>
          </cell>
        </row>
        <row r="130">
          <cell r="A130">
            <v>229</v>
          </cell>
          <cell r="C130">
            <v>0</v>
          </cell>
          <cell r="E130">
            <v>0</v>
          </cell>
        </row>
        <row r="131">
          <cell r="A131">
            <v>230</v>
          </cell>
          <cell r="B131" t="str">
            <v>Caseta (campamento, bodega etc.)</v>
          </cell>
          <cell r="C131">
            <v>2000000</v>
          </cell>
          <cell r="D131" t="str">
            <v>Glb.</v>
          </cell>
          <cell r="E131">
            <v>4000</v>
          </cell>
        </row>
        <row r="132">
          <cell r="A132">
            <v>231</v>
          </cell>
          <cell r="B132" t="str">
            <v>Caseta oficinas</v>
          </cell>
          <cell r="C132">
            <v>1500000</v>
          </cell>
          <cell r="D132" t="str">
            <v>Glb.</v>
          </cell>
          <cell r="E132">
            <v>3000</v>
          </cell>
        </row>
        <row r="133">
          <cell r="A133">
            <v>232</v>
          </cell>
          <cell r="B133" t="str">
            <v>Valla de aviso de la obra</v>
          </cell>
          <cell r="C133">
            <v>400000</v>
          </cell>
          <cell r="D133" t="str">
            <v>Glb.</v>
          </cell>
          <cell r="E133">
            <v>800</v>
          </cell>
        </row>
        <row r="134">
          <cell r="A134">
            <v>233</v>
          </cell>
          <cell r="C134">
            <v>0</v>
          </cell>
          <cell r="E134">
            <v>0</v>
          </cell>
        </row>
        <row r="135">
          <cell r="A135">
            <v>234</v>
          </cell>
          <cell r="C135">
            <v>0</v>
          </cell>
          <cell r="E135">
            <v>0</v>
          </cell>
        </row>
        <row r="136">
          <cell r="A136">
            <v>235</v>
          </cell>
          <cell r="C136">
            <v>0</v>
          </cell>
          <cell r="E136">
            <v>0</v>
          </cell>
        </row>
        <row r="137">
          <cell r="A137">
            <v>236</v>
          </cell>
          <cell r="C137">
            <v>0</v>
          </cell>
          <cell r="E137">
            <v>0</v>
          </cell>
        </row>
        <row r="138">
          <cell r="A138">
            <v>237</v>
          </cell>
          <cell r="C138">
            <v>0</v>
          </cell>
          <cell r="E138">
            <v>0</v>
          </cell>
        </row>
        <row r="139">
          <cell r="A139">
            <v>238</v>
          </cell>
          <cell r="C139">
            <v>0</v>
          </cell>
          <cell r="E139">
            <v>0</v>
          </cell>
        </row>
        <row r="140">
          <cell r="A140">
            <v>239</v>
          </cell>
          <cell r="C140">
            <v>0</v>
          </cell>
          <cell r="E140">
            <v>0</v>
          </cell>
        </row>
        <row r="141">
          <cell r="A141">
            <v>240</v>
          </cell>
          <cell r="B141" t="str">
            <v>Tubería sanitaria PVC 2"</v>
          </cell>
          <cell r="C141">
            <v>3653</v>
          </cell>
          <cell r="D141" t="str">
            <v>ml.</v>
          </cell>
          <cell r="E141">
            <v>3.653</v>
          </cell>
        </row>
        <row r="142">
          <cell r="A142">
            <v>241</v>
          </cell>
          <cell r="B142" t="str">
            <v>Tubería sanitaria PVC 3"</v>
          </cell>
          <cell r="C142">
            <v>5274</v>
          </cell>
          <cell r="D142" t="str">
            <v>ml.</v>
          </cell>
          <cell r="E142">
            <v>5.274</v>
          </cell>
        </row>
        <row r="143">
          <cell r="A143">
            <v>242</v>
          </cell>
          <cell r="B143" t="str">
            <v>Tubería sanitaria PVC 4"</v>
          </cell>
          <cell r="C143">
            <v>7608</v>
          </cell>
          <cell r="D143" t="str">
            <v>ml.</v>
          </cell>
          <cell r="E143">
            <v>7.6080000000000005</v>
          </cell>
        </row>
        <row r="144">
          <cell r="A144">
            <v>243</v>
          </cell>
          <cell r="B144" t="str">
            <v>Tubería sanitaria PVC 6"</v>
          </cell>
          <cell r="C144">
            <v>15402</v>
          </cell>
          <cell r="D144" t="str">
            <v>ml.</v>
          </cell>
          <cell r="E144">
            <v>15.402000000000001</v>
          </cell>
        </row>
        <row r="145">
          <cell r="A145">
            <v>244</v>
          </cell>
          <cell r="C145">
            <v>0</v>
          </cell>
          <cell r="E145">
            <v>0</v>
          </cell>
        </row>
        <row r="146">
          <cell r="A146">
            <v>245</v>
          </cell>
          <cell r="C146">
            <v>0</v>
          </cell>
          <cell r="E146">
            <v>0</v>
          </cell>
        </row>
        <row r="147">
          <cell r="A147">
            <v>246</v>
          </cell>
          <cell r="B147" t="str">
            <v>Rejilla para drenaje  Ø = 4"</v>
          </cell>
          <cell r="C147">
            <v>4000</v>
          </cell>
          <cell r="D147" t="str">
            <v>Und.</v>
          </cell>
          <cell r="E147">
            <v>4</v>
          </cell>
        </row>
        <row r="148">
          <cell r="A148">
            <v>247</v>
          </cell>
          <cell r="C148">
            <v>0</v>
          </cell>
          <cell r="E148">
            <v>0</v>
          </cell>
        </row>
        <row r="149">
          <cell r="A149">
            <v>248</v>
          </cell>
          <cell r="C149">
            <v>0</v>
          </cell>
          <cell r="E149">
            <v>0</v>
          </cell>
        </row>
        <row r="150">
          <cell r="A150">
            <v>249</v>
          </cell>
          <cell r="C150">
            <v>0</v>
          </cell>
          <cell r="E150">
            <v>0</v>
          </cell>
        </row>
        <row r="151">
          <cell r="A151">
            <v>250</v>
          </cell>
          <cell r="B151" t="str">
            <v>Escombros</v>
          </cell>
          <cell r="C151">
            <v>0</v>
          </cell>
          <cell r="D151" t="str">
            <v>m³</v>
          </cell>
          <cell r="E151">
            <v>100</v>
          </cell>
        </row>
        <row r="152">
          <cell r="A152">
            <v>251</v>
          </cell>
          <cell r="C152">
            <v>0</v>
          </cell>
          <cell r="E152">
            <v>0</v>
          </cell>
        </row>
        <row r="153">
          <cell r="A153">
            <v>252</v>
          </cell>
          <cell r="C153">
            <v>0</v>
          </cell>
          <cell r="E153">
            <v>0</v>
          </cell>
        </row>
        <row r="154">
          <cell r="A154">
            <v>253</v>
          </cell>
          <cell r="C154">
            <v>0</v>
          </cell>
          <cell r="E154">
            <v>0</v>
          </cell>
        </row>
        <row r="155">
          <cell r="A155">
            <v>254</v>
          </cell>
          <cell r="C155">
            <v>0</v>
          </cell>
          <cell r="E155">
            <v>0</v>
          </cell>
        </row>
        <row r="156">
          <cell r="A156">
            <v>255</v>
          </cell>
          <cell r="B156" t="str">
            <v>Almoadilla de Neopreno dureza 60  e=4"</v>
          </cell>
          <cell r="C156">
            <v>150000</v>
          </cell>
          <cell r="D156" t="str">
            <v>m²</v>
          </cell>
          <cell r="E156">
            <v>150</v>
          </cell>
        </row>
        <row r="157">
          <cell r="A157">
            <v>256</v>
          </cell>
          <cell r="C157">
            <v>0</v>
          </cell>
          <cell r="E157">
            <v>0</v>
          </cell>
        </row>
        <row r="158">
          <cell r="A158">
            <v>257</v>
          </cell>
          <cell r="C158">
            <v>0</v>
          </cell>
          <cell r="E158">
            <v>0</v>
          </cell>
        </row>
        <row r="159">
          <cell r="A159">
            <v>258</v>
          </cell>
          <cell r="C159">
            <v>0</v>
          </cell>
          <cell r="E159">
            <v>0</v>
          </cell>
        </row>
        <row r="160">
          <cell r="A160">
            <v>259</v>
          </cell>
          <cell r="C160">
            <v>0</v>
          </cell>
          <cell r="E160">
            <v>0</v>
          </cell>
        </row>
        <row r="161">
          <cell r="A161">
            <v>260</v>
          </cell>
          <cell r="B161" t="str">
            <v>Ladrillo tolette</v>
          </cell>
          <cell r="C161">
            <v>365</v>
          </cell>
          <cell r="D161" t="str">
            <v>Und</v>
          </cell>
          <cell r="E161">
            <v>3.65</v>
          </cell>
        </row>
        <row r="162">
          <cell r="A162">
            <v>261</v>
          </cell>
          <cell r="C162">
            <v>0</v>
          </cell>
          <cell r="E162">
            <v>0</v>
          </cell>
        </row>
        <row r="163">
          <cell r="A163">
            <v>262</v>
          </cell>
          <cell r="C163">
            <v>0</v>
          </cell>
          <cell r="E163">
            <v>0</v>
          </cell>
        </row>
        <row r="164">
          <cell r="A164">
            <v>263</v>
          </cell>
          <cell r="C164">
            <v>0</v>
          </cell>
          <cell r="E164">
            <v>0</v>
          </cell>
        </row>
        <row r="165">
          <cell r="A165">
            <v>264</v>
          </cell>
          <cell r="C165">
            <v>0</v>
          </cell>
          <cell r="E165">
            <v>0</v>
          </cell>
        </row>
        <row r="166">
          <cell r="A166">
            <v>265</v>
          </cell>
          <cell r="C166">
            <v>0</v>
          </cell>
          <cell r="E166">
            <v>0</v>
          </cell>
        </row>
        <row r="167">
          <cell r="A167">
            <v>266</v>
          </cell>
          <cell r="C167">
            <v>0</v>
          </cell>
          <cell r="E167">
            <v>0</v>
          </cell>
        </row>
        <row r="168">
          <cell r="A168">
            <v>267</v>
          </cell>
          <cell r="C168">
            <v>0</v>
          </cell>
          <cell r="E168">
            <v>0</v>
          </cell>
        </row>
        <row r="169">
          <cell r="A169">
            <v>268</v>
          </cell>
          <cell r="C169">
            <v>0</v>
          </cell>
          <cell r="E169">
            <v>0</v>
          </cell>
        </row>
        <row r="170">
          <cell r="A170">
            <v>269</v>
          </cell>
          <cell r="C170">
            <v>0</v>
          </cell>
          <cell r="E170">
            <v>0</v>
          </cell>
        </row>
        <row r="171">
          <cell r="A171">
            <v>270</v>
          </cell>
          <cell r="B171" t="str">
            <v>Tubería Novafort de 8"</v>
          </cell>
          <cell r="C171">
            <v>27237</v>
          </cell>
          <cell r="D171" t="str">
            <v>ml.</v>
          </cell>
          <cell r="E171">
            <v>13.618500000000001</v>
          </cell>
        </row>
        <row r="172">
          <cell r="A172">
            <v>271</v>
          </cell>
          <cell r="B172" t="str">
            <v>Tubería Novafort de 10"</v>
          </cell>
          <cell r="C172">
            <v>40064</v>
          </cell>
          <cell r="D172" t="str">
            <v>ml.</v>
          </cell>
          <cell r="E172">
            <v>20.032</v>
          </cell>
        </row>
        <row r="173">
          <cell r="A173">
            <v>272</v>
          </cell>
          <cell r="B173" t="str">
            <v>Tubería Novafort de 12"</v>
          </cell>
          <cell r="C173">
            <v>56807</v>
          </cell>
          <cell r="D173" t="str">
            <v>ml.</v>
          </cell>
          <cell r="E173">
            <v>28.403500000000001</v>
          </cell>
        </row>
        <row r="174">
          <cell r="A174">
            <v>273</v>
          </cell>
          <cell r="B174" t="str">
            <v>Tubería Novafort de 16"</v>
          </cell>
          <cell r="C174">
            <v>89622</v>
          </cell>
          <cell r="D174" t="str">
            <v>ml.</v>
          </cell>
          <cell r="E174">
            <v>44.811</v>
          </cell>
        </row>
        <row r="175">
          <cell r="A175">
            <v>274</v>
          </cell>
          <cell r="C175">
            <v>0</v>
          </cell>
          <cell r="E175">
            <v>0</v>
          </cell>
        </row>
        <row r="176">
          <cell r="A176">
            <v>275</v>
          </cell>
          <cell r="B176" t="str">
            <v>Lubricante PVC</v>
          </cell>
          <cell r="C176">
            <v>8450</v>
          </cell>
          <cell r="D176" t="str">
            <v>lb</v>
          </cell>
          <cell r="E176">
            <v>8.4499999999999993</v>
          </cell>
        </row>
        <row r="177">
          <cell r="A177">
            <v>276</v>
          </cell>
          <cell r="C177">
            <v>0</v>
          </cell>
          <cell r="E177">
            <v>0</v>
          </cell>
        </row>
        <row r="178">
          <cell r="A178">
            <v>277</v>
          </cell>
          <cell r="C178">
            <v>0</v>
          </cell>
          <cell r="E178">
            <v>0</v>
          </cell>
        </row>
        <row r="179">
          <cell r="A179">
            <v>278</v>
          </cell>
          <cell r="C179">
            <v>0</v>
          </cell>
          <cell r="E179">
            <v>0</v>
          </cell>
        </row>
        <row r="180">
          <cell r="A180">
            <v>279</v>
          </cell>
          <cell r="C180">
            <v>0</v>
          </cell>
          <cell r="E180">
            <v>0</v>
          </cell>
        </row>
        <row r="181">
          <cell r="A181">
            <v>280</v>
          </cell>
          <cell r="B181" t="str">
            <v>Mortero 1:3</v>
          </cell>
          <cell r="C181">
            <v>122850</v>
          </cell>
          <cell r="D181" t="str">
            <v>m³</v>
          </cell>
          <cell r="E181">
            <v>122.85000000000001</v>
          </cell>
        </row>
        <row r="182">
          <cell r="A182">
            <v>281</v>
          </cell>
          <cell r="B182" t="str">
            <v>Concreto 3000psi</v>
          </cell>
          <cell r="C182">
            <v>0</v>
          </cell>
          <cell r="D182" t="str">
            <v>m³</v>
          </cell>
          <cell r="E182">
            <v>0</v>
          </cell>
        </row>
        <row r="183">
          <cell r="A183">
            <v>282</v>
          </cell>
          <cell r="B183" t="str">
            <v>Concreto 4000psi</v>
          </cell>
          <cell r="C183">
            <v>0</v>
          </cell>
          <cell r="D183" t="str">
            <v>m³</v>
          </cell>
          <cell r="E183">
            <v>0</v>
          </cell>
        </row>
        <row r="184">
          <cell r="A184">
            <v>283</v>
          </cell>
          <cell r="B184" t="str">
            <v>Mortero de pega</v>
          </cell>
          <cell r="C184">
            <v>135135</v>
          </cell>
          <cell r="D184" t="str">
            <v>m³</v>
          </cell>
          <cell r="E184">
            <v>135.13499999999999</v>
          </cell>
        </row>
        <row r="185">
          <cell r="A185">
            <v>284</v>
          </cell>
          <cell r="C185">
            <v>0</v>
          </cell>
          <cell r="E185">
            <v>0</v>
          </cell>
        </row>
        <row r="186">
          <cell r="A186">
            <v>285</v>
          </cell>
          <cell r="C186">
            <v>0</v>
          </cell>
          <cell r="E186">
            <v>0</v>
          </cell>
        </row>
        <row r="187">
          <cell r="A187">
            <v>286</v>
          </cell>
          <cell r="C187">
            <v>0</v>
          </cell>
          <cell r="E187">
            <v>0</v>
          </cell>
        </row>
        <row r="188">
          <cell r="A188">
            <v>287</v>
          </cell>
          <cell r="C188">
            <v>0</v>
          </cell>
          <cell r="E188">
            <v>0</v>
          </cell>
        </row>
        <row r="189">
          <cell r="A189">
            <v>288</v>
          </cell>
          <cell r="C189">
            <v>0</v>
          </cell>
          <cell r="E189">
            <v>0</v>
          </cell>
        </row>
        <row r="190">
          <cell r="A190">
            <v>289</v>
          </cell>
          <cell r="C190">
            <v>0</v>
          </cell>
          <cell r="E190">
            <v>0</v>
          </cell>
        </row>
        <row r="191">
          <cell r="A191">
            <v>290</v>
          </cell>
          <cell r="B191" t="str">
            <v>Sika-1</v>
          </cell>
          <cell r="C191">
            <v>2430</v>
          </cell>
          <cell r="D191" t="str">
            <v>kg</v>
          </cell>
          <cell r="E191">
            <v>2.4300000000000002</v>
          </cell>
        </row>
        <row r="192">
          <cell r="A192">
            <v>291</v>
          </cell>
          <cell r="C192">
            <v>0</v>
          </cell>
          <cell r="E192">
            <v>0</v>
          </cell>
        </row>
        <row r="193">
          <cell r="A193">
            <v>292</v>
          </cell>
          <cell r="C193">
            <v>0</v>
          </cell>
          <cell r="E193">
            <v>0</v>
          </cell>
        </row>
        <row r="194">
          <cell r="A194">
            <v>293</v>
          </cell>
          <cell r="C194">
            <v>0</v>
          </cell>
          <cell r="E194">
            <v>0</v>
          </cell>
        </row>
        <row r="195">
          <cell r="A195">
            <v>294</v>
          </cell>
          <cell r="C195">
            <v>0</v>
          </cell>
          <cell r="E195">
            <v>0</v>
          </cell>
        </row>
        <row r="196">
          <cell r="A196">
            <v>295</v>
          </cell>
          <cell r="C196">
            <v>0</v>
          </cell>
          <cell r="E196">
            <v>0</v>
          </cell>
        </row>
        <row r="197">
          <cell r="A197">
            <v>296</v>
          </cell>
          <cell r="C197">
            <v>0</v>
          </cell>
          <cell r="E197">
            <v>0</v>
          </cell>
        </row>
        <row r="198">
          <cell r="A198">
            <v>297</v>
          </cell>
          <cell r="C198">
            <v>0</v>
          </cell>
          <cell r="E198">
            <v>0</v>
          </cell>
        </row>
        <row r="199">
          <cell r="A199">
            <v>298</v>
          </cell>
          <cell r="C199">
            <v>0</v>
          </cell>
          <cell r="E199">
            <v>0</v>
          </cell>
        </row>
        <row r="200">
          <cell r="A200">
            <v>299</v>
          </cell>
          <cell r="C200">
            <v>0</v>
          </cell>
          <cell r="E200">
            <v>0</v>
          </cell>
        </row>
        <row r="201">
          <cell r="A201">
            <v>300</v>
          </cell>
          <cell r="B201" t="str">
            <v>Material común de relleno</v>
          </cell>
          <cell r="C201">
            <v>3000</v>
          </cell>
          <cell r="D201" t="str">
            <v>m³</v>
          </cell>
          <cell r="E201">
            <v>30</v>
          </cell>
        </row>
        <row r="202">
          <cell r="A202">
            <v>301</v>
          </cell>
          <cell r="B202" t="str">
            <v>Material seleccionado de relleno</v>
          </cell>
          <cell r="C202">
            <v>8500</v>
          </cell>
          <cell r="D202" t="str">
            <v>m³</v>
          </cell>
          <cell r="E202">
            <v>85</v>
          </cell>
        </row>
        <row r="203">
          <cell r="A203">
            <v>302</v>
          </cell>
          <cell r="C203">
            <v>0</v>
          </cell>
        </row>
        <row r="204">
          <cell r="A204">
            <v>303</v>
          </cell>
          <cell r="C204">
            <v>0</v>
          </cell>
        </row>
        <row r="205">
          <cell r="A205">
            <v>304</v>
          </cell>
          <cell r="C205">
            <v>0</v>
          </cell>
        </row>
        <row r="206">
          <cell r="A206">
            <v>305</v>
          </cell>
          <cell r="C206">
            <v>0</v>
          </cell>
        </row>
        <row r="207">
          <cell r="A207">
            <v>306</v>
          </cell>
          <cell r="C207">
            <v>0</v>
          </cell>
        </row>
        <row r="208">
          <cell r="A208">
            <v>307</v>
          </cell>
          <cell r="C208">
            <v>0</v>
          </cell>
        </row>
        <row r="209">
          <cell r="A209">
            <v>308</v>
          </cell>
          <cell r="C209">
            <v>0</v>
          </cell>
        </row>
        <row r="210">
          <cell r="A210">
            <v>309</v>
          </cell>
          <cell r="C210">
            <v>0</v>
          </cell>
        </row>
        <row r="211">
          <cell r="A211">
            <v>310</v>
          </cell>
          <cell r="B211" t="str">
            <v>Tapa y anillo en hierro fundido</v>
          </cell>
          <cell r="C211">
            <v>132600</v>
          </cell>
          <cell r="D211" t="str">
            <v>Und.</v>
          </cell>
        </row>
        <row r="212">
          <cell r="A212">
            <v>311</v>
          </cell>
          <cell r="C212">
            <v>0</v>
          </cell>
        </row>
        <row r="213">
          <cell r="A213">
            <v>312</v>
          </cell>
          <cell r="C213">
            <v>0</v>
          </cell>
        </row>
        <row r="214">
          <cell r="A214">
            <v>313</v>
          </cell>
          <cell r="C214">
            <v>0</v>
          </cell>
        </row>
        <row r="215">
          <cell r="A215">
            <v>314</v>
          </cell>
          <cell r="C215">
            <v>0</v>
          </cell>
        </row>
        <row r="216">
          <cell r="A216">
            <v>315</v>
          </cell>
          <cell r="C216">
            <v>0</v>
          </cell>
        </row>
        <row r="217">
          <cell r="A217">
            <v>316</v>
          </cell>
          <cell r="C217">
            <v>0</v>
          </cell>
        </row>
        <row r="218">
          <cell r="A218">
            <v>317</v>
          </cell>
          <cell r="C218">
            <v>0</v>
          </cell>
        </row>
        <row r="219">
          <cell r="A219">
            <v>318</v>
          </cell>
          <cell r="C219">
            <v>0</v>
          </cell>
        </row>
        <row r="220">
          <cell r="A220">
            <v>319</v>
          </cell>
          <cell r="C220">
            <v>0</v>
          </cell>
        </row>
        <row r="221">
          <cell r="A221">
            <v>320</v>
          </cell>
          <cell r="C221">
            <v>0</v>
          </cell>
        </row>
        <row r="222">
          <cell r="A222">
            <v>321</v>
          </cell>
          <cell r="C222">
            <v>0</v>
          </cell>
        </row>
        <row r="223">
          <cell r="A223">
            <v>322</v>
          </cell>
          <cell r="C223">
            <v>0</v>
          </cell>
        </row>
        <row r="224">
          <cell r="A224">
            <v>323</v>
          </cell>
          <cell r="C224">
            <v>0</v>
          </cell>
        </row>
        <row r="225">
          <cell r="A225">
            <v>324</v>
          </cell>
          <cell r="C225">
            <v>0</v>
          </cell>
        </row>
        <row r="226">
          <cell r="A226">
            <v>325</v>
          </cell>
          <cell r="C226">
            <v>0</v>
          </cell>
        </row>
        <row r="227">
          <cell r="A227">
            <v>326</v>
          </cell>
          <cell r="C227">
            <v>0</v>
          </cell>
        </row>
        <row r="228">
          <cell r="A228">
            <v>327</v>
          </cell>
          <cell r="C228">
            <v>0</v>
          </cell>
        </row>
        <row r="229">
          <cell r="A229">
            <v>328</v>
          </cell>
          <cell r="C229">
            <v>0</v>
          </cell>
        </row>
        <row r="230">
          <cell r="A230">
            <v>329</v>
          </cell>
          <cell r="C230">
            <v>0</v>
          </cell>
        </row>
        <row r="231">
          <cell r="A231">
            <v>330</v>
          </cell>
          <cell r="C231">
            <v>0</v>
          </cell>
        </row>
        <row r="232">
          <cell r="A232">
            <v>331</v>
          </cell>
          <cell r="C232">
            <v>0</v>
          </cell>
        </row>
        <row r="233">
          <cell r="A233">
            <v>332</v>
          </cell>
          <cell r="C233">
            <v>0</v>
          </cell>
        </row>
        <row r="234">
          <cell r="A234">
            <v>333</v>
          </cell>
          <cell r="C234">
            <v>0</v>
          </cell>
        </row>
        <row r="235">
          <cell r="A235">
            <v>334</v>
          </cell>
          <cell r="C235">
            <v>0</v>
          </cell>
        </row>
        <row r="236">
          <cell r="A236">
            <v>335</v>
          </cell>
          <cell r="C236">
            <v>0</v>
          </cell>
        </row>
        <row r="237">
          <cell r="A237">
            <v>336</v>
          </cell>
          <cell r="C237">
            <v>0</v>
          </cell>
        </row>
        <row r="238">
          <cell r="A238">
            <v>337</v>
          </cell>
          <cell r="C238">
            <v>0</v>
          </cell>
        </row>
        <row r="239">
          <cell r="A239">
            <v>338</v>
          </cell>
          <cell r="C239">
            <v>0</v>
          </cell>
        </row>
        <row r="240">
          <cell r="A240">
            <v>339</v>
          </cell>
          <cell r="C240">
            <v>0</v>
          </cell>
        </row>
        <row r="241">
          <cell r="A241">
            <v>340</v>
          </cell>
          <cell r="C241">
            <v>0</v>
          </cell>
        </row>
        <row r="242">
          <cell r="A242">
            <v>341</v>
          </cell>
          <cell r="C242">
            <v>0</v>
          </cell>
        </row>
        <row r="243">
          <cell r="A243">
            <v>342</v>
          </cell>
          <cell r="C243">
            <v>0</v>
          </cell>
        </row>
        <row r="244">
          <cell r="A244">
            <v>343</v>
          </cell>
          <cell r="C244">
            <v>0</v>
          </cell>
        </row>
        <row r="245">
          <cell r="A245">
            <v>344</v>
          </cell>
          <cell r="C245">
            <v>0</v>
          </cell>
        </row>
        <row r="246">
          <cell r="A246">
            <v>345</v>
          </cell>
          <cell r="C246">
            <v>0</v>
          </cell>
        </row>
        <row r="247">
          <cell r="A247">
            <v>346</v>
          </cell>
          <cell r="C247">
            <v>0</v>
          </cell>
        </row>
        <row r="248">
          <cell r="A248">
            <v>347</v>
          </cell>
          <cell r="C248">
            <v>0</v>
          </cell>
        </row>
        <row r="249">
          <cell r="A249">
            <v>348</v>
          </cell>
          <cell r="C249">
            <v>0</v>
          </cell>
        </row>
        <row r="250">
          <cell r="A250">
            <v>349</v>
          </cell>
          <cell r="C250">
            <v>0</v>
          </cell>
        </row>
        <row r="251">
          <cell r="A251">
            <v>350</v>
          </cell>
          <cell r="C251">
            <v>0</v>
          </cell>
        </row>
        <row r="252">
          <cell r="A252">
            <v>351</v>
          </cell>
          <cell r="C252">
            <v>0</v>
          </cell>
        </row>
        <row r="253">
          <cell r="A253">
            <v>352</v>
          </cell>
          <cell r="C253">
            <v>0</v>
          </cell>
        </row>
        <row r="254">
          <cell r="A254">
            <v>353</v>
          </cell>
          <cell r="C254">
            <v>0</v>
          </cell>
        </row>
        <row r="255">
          <cell r="A255">
            <v>354</v>
          </cell>
          <cell r="C255">
            <v>0</v>
          </cell>
        </row>
        <row r="256">
          <cell r="A256">
            <v>355</v>
          </cell>
          <cell r="C256">
            <v>0</v>
          </cell>
        </row>
        <row r="257">
          <cell r="A257">
            <v>356</v>
          </cell>
          <cell r="C257">
            <v>0</v>
          </cell>
        </row>
        <row r="258">
          <cell r="A258">
            <v>357</v>
          </cell>
          <cell r="C258">
            <v>0</v>
          </cell>
        </row>
        <row r="259">
          <cell r="A259">
            <v>358</v>
          </cell>
          <cell r="C259">
            <v>0</v>
          </cell>
        </row>
        <row r="260">
          <cell r="A260">
            <v>359</v>
          </cell>
          <cell r="C260">
            <v>0</v>
          </cell>
        </row>
        <row r="261">
          <cell r="A261">
            <v>360</v>
          </cell>
          <cell r="C261">
            <v>0</v>
          </cell>
        </row>
        <row r="262">
          <cell r="A262">
            <v>361</v>
          </cell>
          <cell r="C262">
            <v>0</v>
          </cell>
        </row>
        <row r="263">
          <cell r="A263">
            <v>362</v>
          </cell>
          <cell r="C263">
            <v>0</v>
          </cell>
        </row>
        <row r="264">
          <cell r="A264">
            <v>363</v>
          </cell>
          <cell r="C264">
            <v>0</v>
          </cell>
        </row>
        <row r="265">
          <cell r="A265">
            <v>364</v>
          </cell>
          <cell r="C265">
            <v>0</v>
          </cell>
        </row>
        <row r="266">
          <cell r="A266">
            <v>365</v>
          </cell>
          <cell r="C266">
            <v>0</v>
          </cell>
        </row>
        <row r="267">
          <cell r="A267">
            <v>366</v>
          </cell>
          <cell r="C267">
            <v>0</v>
          </cell>
        </row>
        <row r="268">
          <cell r="A268">
            <v>367</v>
          </cell>
          <cell r="C268">
            <v>0</v>
          </cell>
        </row>
        <row r="269">
          <cell r="A269">
            <v>368</v>
          </cell>
          <cell r="C269">
            <v>0</v>
          </cell>
        </row>
        <row r="270">
          <cell r="A270">
            <v>369</v>
          </cell>
          <cell r="C270">
            <v>0</v>
          </cell>
        </row>
        <row r="271">
          <cell r="A271">
            <v>370</v>
          </cell>
          <cell r="C271">
            <v>0</v>
          </cell>
        </row>
        <row r="272">
          <cell r="A272">
            <v>371</v>
          </cell>
          <cell r="C272">
            <v>0</v>
          </cell>
        </row>
        <row r="273">
          <cell r="A273">
            <v>372</v>
          </cell>
          <cell r="C273">
            <v>0</v>
          </cell>
        </row>
        <row r="274">
          <cell r="A274">
            <v>373</v>
          </cell>
          <cell r="C274">
            <v>0</v>
          </cell>
        </row>
        <row r="275">
          <cell r="A275">
            <v>374</v>
          </cell>
          <cell r="C275">
            <v>0</v>
          </cell>
        </row>
        <row r="276">
          <cell r="A276">
            <v>375</v>
          </cell>
          <cell r="C276">
            <v>0</v>
          </cell>
        </row>
        <row r="277">
          <cell r="A277">
            <v>376</v>
          </cell>
          <cell r="C277">
            <v>0</v>
          </cell>
        </row>
        <row r="278">
          <cell r="A278">
            <v>377</v>
          </cell>
          <cell r="C278">
            <v>0</v>
          </cell>
        </row>
        <row r="279">
          <cell r="A279">
            <v>378</v>
          </cell>
          <cell r="C279">
            <v>0</v>
          </cell>
        </row>
        <row r="280">
          <cell r="A280">
            <v>379</v>
          </cell>
          <cell r="C280">
            <v>0</v>
          </cell>
        </row>
        <row r="281">
          <cell r="A281">
            <v>380</v>
          </cell>
          <cell r="C281">
            <v>0</v>
          </cell>
        </row>
        <row r="282">
          <cell r="A282">
            <v>381</v>
          </cell>
          <cell r="C282">
            <v>0</v>
          </cell>
        </row>
        <row r="283">
          <cell r="A283">
            <v>382</v>
          </cell>
          <cell r="C283">
            <v>0</v>
          </cell>
        </row>
        <row r="284">
          <cell r="A284">
            <v>383</v>
          </cell>
          <cell r="C284">
            <v>0</v>
          </cell>
        </row>
        <row r="285">
          <cell r="A285">
            <v>384</v>
          </cell>
          <cell r="C285">
            <v>0</v>
          </cell>
        </row>
        <row r="286">
          <cell r="A286">
            <v>385</v>
          </cell>
          <cell r="C286">
            <v>0</v>
          </cell>
        </row>
        <row r="287">
          <cell r="A287">
            <v>386</v>
          </cell>
          <cell r="C287">
            <v>0</v>
          </cell>
        </row>
        <row r="288">
          <cell r="A288">
            <v>387</v>
          </cell>
          <cell r="C288">
            <v>0</v>
          </cell>
        </row>
        <row r="289">
          <cell r="A289">
            <v>388</v>
          </cell>
          <cell r="C289">
            <v>0</v>
          </cell>
        </row>
        <row r="290">
          <cell r="A290">
            <v>389</v>
          </cell>
          <cell r="C290">
            <v>0</v>
          </cell>
        </row>
        <row r="291">
          <cell r="A291">
            <v>390</v>
          </cell>
          <cell r="C291">
            <v>0</v>
          </cell>
        </row>
        <row r="292">
          <cell r="A292">
            <v>391</v>
          </cell>
          <cell r="C292">
            <v>0</v>
          </cell>
        </row>
        <row r="293">
          <cell r="A293">
            <v>392</v>
          </cell>
          <cell r="C293">
            <v>0</v>
          </cell>
        </row>
        <row r="294">
          <cell r="A294">
            <v>393</v>
          </cell>
          <cell r="C294">
            <v>0</v>
          </cell>
        </row>
        <row r="295">
          <cell r="A295">
            <v>394</v>
          </cell>
          <cell r="C295">
            <v>0</v>
          </cell>
        </row>
        <row r="296">
          <cell r="A296">
            <v>395</v>
          </cell>
          <cell r="C296">
            <v>0</v>
          </cell>
        </row>
        <row r="297">
          <cell r="A297">
            <v>396</v>
          </cell>
          <cell r="C297">
            <v>0</v>
          </cell>
        </row>
        <row r="298">
          <cell r="A298">
            <v>397</v>
          </cell>
          <cell r="C298">
            <v>0</v>
          </cell>
        </row>
        <row r="299">
          <cell r="A299">
            <v>398</v>
          </cell>
          <cell r="C299">
            <v>0</v>
          </cell>
        </row>
        <row r="300">
          <cell r="A300">
            <v>399</v>
          </cell>
          <cell r="C300">
            <v>0</v>
          </cell>
        </row>
        <row r="301">
          <cell r="A301">
            <v>400</v>
          </cell>
          <cell r="B301" t="str">
            <v>Ingeniero</v>
          </cell>
          <cell r="C301">
            <v>25000</v>
          </cell>
        </row>
        <row r="302">
          <cell r="A302">
            <v>401</v>
          </cell>
          <cell r="B302" t="str">
            <v>Topógrafo</v>
          </cell>
          <cell r="C302">
            <v>12500</v>
          </cell>
        </row>
        <row r="303">
          <cell r="A303">
            <v>402</v>
          </cell>
          <cell r="B303" t="str">
            <v>Maestro</v>
          </cell>
          <cell r="C303">
            <v>12500</v>
          </cell>
        </row>
        <row r="304">
          <cell r="A304">
            <v>403</v>
          </cell>
          <cell r="B304" t="str">
            <v>Oficial</v>
          </cell>
          <cell r="C304">
            <v>5000</v>
          </cell>
        </row>
        <row r="305">
          <cell r="A305">
            <v>404</v>
          </cell>
          <cell r="B305" t="str">
            <v>Ayudante</v>
          </cell>
          <cell r="C305">
            <v>5000</v>
          </cell>
        </row>
        <row r="306">
          <cell r="A306">
            <v>405</v>
          </cell>
          <cell r="B306" t="str">
            <v>Cadenero 1º</v>
          </cell>
          <cell r="C306">
            <v>8000</v>
          </cell>
        </row>
        <row r="307">
          <cell r="A307">
            <v>406</v>
          </cell>
          <cell r="B307" t="str">
            <v>Cadenero 2º</v>
          </cell>
          <cell r="C307">
            <v>5000</v>
          </cell>
        </row>
        <row r="308">
          <cell r="A308">
            <v>407</v>
          </cell>
          <cell r="B308" t="str">
            <v>Técnico especializado</v>
          </cell>
          <cell r="C308">
            <v>15000</v>
          </cell>
        </row>
        <row r="309">
          <cell r="A309">
            <v>408</v>
          </cell>
          <cell r="C309">
            <v>0</v>
          </cell>
        </row>
        <row r="310">
          <cell r="A310">
            <v>409</v>
          </cell>
          <cell r="C310">
            <v>0</v>
          </cell>
        </row>
        <row r="311">
          <cell r="A311">
            <v>410</v>
          </cell>
          <cell r="C311">
            <v>0</v>
          </cell>
        </row>
        <row r="312">
          <cell r="A312">
            <v>411</v>
          </cell>
          <cell r="C312">
            <v>0</v>
          </cell>
        </row>
        <row r="313">
          <cell r="A313">
            <v>412</v>
          </cell>
          <cell r="C313">
            <v>0</v>
          </cell>
        </row>
        <row r="314">
          <cell r="A314">
            <v>413</v>
          </cell>
          <cell r="C314">
            <v>0</v>
          </cell>
        </row>
        <row r="315">
          <cell r="A315">
            <v>414</v>
          </cell>
          <cell r="C315">
            <v>0</v>
          </cell>
        </row>
        <row r="316">
          <cell r="A316">
            <v>415</v>
          </cell>
          <cell r="C316">
            <v>0</v>
          </cell>
        </row>
        <row r="317">
          <cell r="A317">
            <v>416</v>
          </cell>
          <cell r="C317">
            <v>0</v>
          </cell>
        </row>
        <row r="318">
          <cell r="A318">
            <v>417</v>
          </cell>
          <cell r="C318">
            <v>0</v>
          </cell>
        </row>
        <row r="319">
          <cell r="A319">
            <v>418</v>
          </cell>
          <cell r="C319">
            <v>0</v>
          </cell>
        </row>
        <row r="320">
          <cell r="A320">
            <v>419</v>
          </cell>
          <cell r="C320">
            <v>0</v>
          </cell>
        </row>
        <row r="321">
          <cell r="A321">
            <v>420</v>
          </cell>
          <cell r="C321">
            <v>0</v>
          </cell>
        </row>
        <row r="322">
          <cell r="A322">
            <v>421</v>
          </cell>
          <cell r="C322">
            <v>0</v>
          </cell>
        </row>
        <row r="323">
          <cell r="A323">
            <v>422</v>
          </cell>
          <cell r="C323">
            <v>0</v>
          </cell>
        </row>
        <row r="324">
          <cell r="A324">
            <v>423</v>
          </cell>
          <cell r="C324">
            <v>0</v>
          </cell>
        </row>
        <row r="325">
          <cell r="A325">
            <v>424</v>
          </cell>
          <cell r="C325">
            <v>0</v>
          </cell>
        </row>
        <row r="326">
          <cell r="A326">
            <v>425</v>
          </cell>
          <cell r="C326">
            <v>0</v>
          </cell>
        </row>
        <row r="327">
          <cell r="A327">
            <v>426</v>
          </cell>
          <cell r="C327">
            <v>0</v>
          </cell>
        </row>
        <row r="328">
          <cell r="A328">
            <v>427</v>
          </cell>
          <cell r="C328">
            <v>0</v>
          </cell>
        </row>
        <row r="329">
          <cell r="A329">
            <v>428</v>
          </cell>
          <cell r="C329">
            <v>0</v>
          </cell>
        </row>
        <row r="330">
          <cell r="A330">
            <v>429</v>
          </cell>
          <cell r="C330">
            <v>0</v>
          </cell>
        </row>
        <row r="331">
          <cell r="A331">
            <v>430</v>
          </cell>
          <cell r="C331">
            <v>0</v>
          </cell>
        </row>
        <row r="332">
          <cell r="A332">
            <v>431</v>
          </cell>
          <cell r="C332">
            <v>0</v>
          </cell>
        </row>
        <row r="333">
          <cell r="A333">
            <v>432</v>
          </cell>
          <cell r="C333">
            <v>0</v>
          </cell>
        </row>
        <row r="334">
          <cell r="A334">
            <v>433</v>
          </cell>
          <cell r="C334">
            <v>0</v>
          </cell>
        </row>
        <row r="335">
          <cell r="A335">
            <v>434</v>
          </cell>
          <cell r="C335">
            <v>0</v>
          </cell>
        </row>
        <row r="336">
          <cell r="A336">
            <v>435</v>
          </cell>
          <cell r="C336">
            <v>0</v>
          </cell>
        </row>
        <row r="337">
          <cell r="A337">
            <v>436</v>
          </cell>
          <cell r="C337">
            <v>0</v>
          </cell>
        </row>
        <row r="338">
          <cell r="A338">
            <v>437</v>
          </cell>
          <cell r="C338">
            <v>0</v>
          </cell>
        </row>
        <row r="339">
          <cell r="A339">
            <v>438</v>
          </cell>
          <cell r="C339">
            <v>0</v>
          </cell>
        </row>
        <row r="340">
          <cell r="A340">
            <v>439</v>
          </cell>
          <cell r="C340">
            <v>0</v>
          </cell>
        </row>
        <row r="341">
          <cell r="A341">
            <v>440</v>
          </cell>
          <cell r="C341">
            <v>0</v>
          </cell>
        </row>
        <row r="342">
          <cell r="A342">
            <v>441</v>
          </cell>
          <cell r="C342">
            <v>0</v>
          </cell>
        </row>
        <row r="343">
          <cell r="A343">
            <v>442</v>
          </cell>
          <cell r="C343">
            <v>0</v>
          </cell>
        </row>
        <row r="344">
          <cell r="A344">
            <v>443</v>
          </cell>
          <cell r="C344">
            <v>0</v>
          </cell>
        </row>
        <row r="345">
          <cell r="A345">
            <v>444</v>
          </cell>
          <cell r="C345">
            <v>0</v>
          </cell>
        </row>
        <row r="346">
          <cell r="A346">
            <v>445</v>
          </cell>
          <cell r="C346">
            <v>0</v>
          </cell>
        </row>
        <row r="347">
          <cell r="A347">
            <v>446</v>
          </cell>
          <cell r="C347">
            <v>0</v>
          </cell>
        </row>
        <row r="348">
          <cell r="A348">
            <v>447</v>
          </cell>
          <cell r="C348">
            <v>0</v>
          </cell>
        </row>
        <row r="349">
          <cell r="A349">
            <v>448</v>
          </cell>
          <cell r="C349">
            <v>0</v>
          </cell>
        </row>
        <row r="350">
          <cell r="A350">
            <v>449</v>
          </cell>
          <cell r="C350">
            <v>0</v>
          </cell>
        </row>
        <row r="351">
          <cell r="A351">
            <v>450</v>
          </cell>
          <cell r="C351">
            <v>0</v>
          </cell>
        </row>
        <row r="352">
          <cell r="A352">
            <v>451</v>
          </cell>
          <cell r="C352">
            <v>0</v>
          </cell>
        </row>
        <row r="353">
          <cell r="A353">
            <v>452</v>
          </cell>
          <cell r="C353">
            <v>0</v>
          </cell>
        </row>
        <row r="354">
          <cell r="A354">
            <v>453</v>
          </cell>
          <cell r="C354">
            <v>0</v>
          </cell>
        </row>
        <row r="355">
          <cell r="A355">
            <v>454</v>
          </cell>
          <cell r="C355">
            <v>0</v>
          </cell>
        </row>
        <row r="356">
          <cell r="A356">
            <v>455</v>
          </cell>
          <cell r="C356">
            <v>0</v>
          </cell>
        </row>
        <row r="357">
          <cell r="A357">
            <v>456</v>
          </cell>
          <cell r="C357">
            <v>0</v>
          </cell>
        </row>
        <row r="358">
          <cell r="A358">
            <v>457</v>
          </cell>
          <cell r="C358">
            <v>0</v>
          </cell>
        </row>
        <row r="359">
          <cell r="A359">
            <v>458</v>
          </cell>
          <cell r="C359">
            <v>0</v>
          </cell>
        </row>
        <row r="360">
          <cell r="A360">
            <v>459</v>
          </cell>
          <cell r="C360">
            <v>0</v>
          </cell>
        </row>
        <row r="361">
          <cell r="A361">
            <v>460</v>
          </cell>
          <cell r="C361">
            <v>0</v>
          </cell>
        </row>
        <row r="362">
          <cell r="A362">
            <v>461</v>
          </cell>
          <cell r="C362">
            <v>0</v>
          </cell>
        </row>
        <row r="363">
          <cell r="A363">
            <v>462</v>
          </cell>
          <cell r="C363">
            <v>0</v>
          </cell>
        </row>
        <row r="364">
          <cell r="A364">
            <v>463</v>
          </cell>
          <cell r="C364">
            <v>0</v>
          </cell>
        </row>
        <row r="365">
          <cell r="A365">
            <v>464</v>
          </cell>
          <cell r="C365">
            <v>0</v>
          </cell>
        </row>
        <row r="366">
          <cell r="A366">
            <v>465</v>
          </cell>
          <cell r="C366">
            <v>0</v>
          </cell>
        </row>
        <row r="367">
          <cell r="A367">
            <v>466</v>
          </cell>
          <cell r="C367">
            <v>0</v>
          </cell>
        </row>
        <row r="368">
          <cell r="A368">
            <v>467</v>
          </cell>
          <cell r="C368">
            <v>0</v>
          </cell>
        </row>
        <row r="369">
          <cell r="A369">
            <v>468</v>
          </cell>
          <cell r="C369">
            <v>0</v>
          </cell>
        </row>
        <row r="370">
          <cell r="A370">
            <v>469</v>
          </cell>
          <cell r="C370">
            <v>0</v>
          </cell>
        </row>
        <row r="371">
          <cell r="A371">
            <v>470</v>
          </cell>
          <cell r="C371">
            <v>0</v>
          </cell>
        </row>
        <row r="372">
          <cell r="A372">
            <v>471</v>
          </cell>
          <cell r="C372">
            <v>0</v>
          </cell>
        </row>
        <row r="373">
          <cell r="A373">
            <v>472</v>
          </cell>
          <cell r="C373">
            <v>0</v>
          </cell>
        </row>
        <row r="374">
          <cell r="A374">
            <v>473</v>
          </cell>
          <cell r="C374">
            <v>0</v>
          </cell>
        </row>
        <row r="375">
          <cell r="A375">
            <v>474</v>
          </cell>
          <cell r="C375">
            <v>0</v>
          </cell>
        </row>
        <row r="376">
          <cell r="A376">
            <v>475</v>
          </cell>
          <cell r="C376">
            <v>0</v>
          </cell>
        </row>
        <row r="377">
          <cell r="A377">
            <v>476</v>
          </cell>
          <cell r="C377">
            <v>0</v>
          </cell>
        </row>
        <row r="378">
          <cell r="A378">
            <v>477</v>
          </cell>
          <cell r="C378">
            <v>0</v>
          </cell>
        </row>
        <row r="379">
          <cell r="A379">
            <v>478</v>
          </cell>
          <cell r="C379">
            <v>0</v>
          </cell>
        </row>
        <row r="380">
          <cell r="A380">
            <v>479</v>
          </cell>
          <cell r="C380">
            <v>0</v>
          </cell>
        </row>
        <row r="381">
          <cell r="A381">
            <v>480</v>
          </cell>
          <cell r="C381">
            <v>0</v>
          </cell>
        </row>
        <row r="382">
          <cell r="A382">
            <v>481</v>
          </cell>
          <cell r="C382">
            <v>0</v>
          </cell>
        </row>
        <row r="383">
          <cell r="A383">
            <v>482</v>
          </cell>
          <cell r="C383">
            <v>0</v>
          </cell>
        </row>
        <row r="384">
          <cell r="A384">
            <v>483</v>
          </cell>
          <cell r="C384">
            <v>0</v>
          </cell>
        </row>
        <row r="385">
          <cell r="A385">
            <v>484</v>
          </cell>
          <cell r="C385">
            <v>0</v>
          </cell>
        </row>
        <row r="386">
          <cell r="A386">
            <v>485</v>
          </cell>
          <cell r="C386">
            <v>0</v>
          </cell>
        </row>
        <row r="387">
          <cell r="A387">
            <v>486</v>
          </cell>
          <cell r="C387">
            <v>0</v>
          </cell>
        </row>
        <row r="388">
          <cell r="A388">
            <v>487</v>
          </cell>
          <cell r="C388">
            <v>0</v>
          </cell>
        </row>
        <row r="389">
          <cell r="A389">
            <v>488</v>
          </cell>
          <cell r="C389">
            <v>0</v>
          </cell>
        </row>
        <row r="390">
          <cell r="A390">
            <v>489</v>
          </cell>
          <cell r="C390">
            <v>0</v>
          </cell>
        </row>
        <row r="391">
          <cell r="A391">
            <v>490</v>
          </cell>
          <cell r="C391">
            <v>0</v>
          </cell>
        </row>
        <row r="392">
          <cell r="A392">
            <v>491</v>
          </cell>
          <cell r="C392">
            <v>0</v>
          </cell>
        </row>
        <row r="393">
          <cell r="A393">
            <v>492</v>
          </cell>
          <cell r="C393">
            <v>0</v>
          </cell>
        </row>
        <row r="394">
          <cell r="A394">
            <v>493</v>
          </cell>
          <cell r="C394">
            <v>0</v>
          </cell>
        </row>
        <row r="395">
          <cell r="A395">
            <v>494</v>
          </cell>
          <cell r="C395">
            <v>0</v>
          </cell>
        </row>
        <row r="396">
          <cell r="A396">
            <v>495</v>
          </cell>
          <cell r="C396">
            <v>0</v>
          </cell>
        </row>
        <row r="397">
          <cell r="A397">
            <v>496</v>
          </cell>
          <cell r="C397">
            <v>0</v>
          </cell>
        </row>
        <row r="398">
          <cell r="A398">
            <v>497</v>
          </cell>
          <cell r="C398">
            <v>0</v>
          </cell>
        </row>
        <row r="399">
          <cell r="A399">
            <v>498</v>
          </cell>
          <cell r="C399">
            <v>0</v>
          </cell>
        </row>
        <row r="400">
          <cell r="A400">
            <v>499</v>
          </cell>
          <cell r="C400">
            <v>0</v>
          </cell>
        </row>
        <row r="401">
          <cell r="A401">
            <v>500</v>
          </cell>
          <cell r="B401" t="str">
            <v>A. I .U</v>
          </cell>
          <cell r="C401">
            <v>0.25</v>
          </cell>
        </row>
        <row r="402">
          <cell r="A402">
            <v>501</v>
          </cell>
          <cell r="B402" t="str">
            <v>Interventoría</v>
          </cell>
          <cell r="C402">
            <v>0.08</v>
          </cell>
        </row>
        <row r="403">
          <cell r="A403">
            <v>502</v>
          </cell>
          <cell r="B403" t="str">
            <v>Prestaciones Sociales de los Trabajadores</v>
          </cell>
          <cell r="C403">
            <v>0.25</v>
          </cell>
        </row>
        <row r="404">
          <cell r="A404">
            <v>503</v>
          </cell>
          <cell r="B404" t="str">
            <v>Desperdicio materiales</v>
          </cell>
          <cell r="C404">
            <v>0.05</v>
          </cell>
        </row>
        <row r="405">
          <cell r="A405">
            <v>504</v>
          </cell>
          <cell r="B405" t="str">
            <v>Estudios y diseños</v>
          </cell>
          <cell r="C405">
            <v>0.1</v>
          </cell>
        </row>
        <row r="406">
          <cell r="A406">
            <v>505</v>
          </cell>
          <cell r="B406" t="str">
            <v>Administración Mano de Obra O.N.G.</v>
          </cell>
          <cell r="C406">
            <v>0.06</v>
          </cell>
        </row>
        <row r="407">
          <cell r="A407">
            <v>506</v>
          </cell>
          <cell r="B407" t="str">
            <v>Administración Materiales O.N.G.</v>
          </cell>
          <cell r="C407">
            <v>0.04</v>
          </cell>
        </row>
        <row r="408">
          <cell r="A408">
            <v>507</v>
          </cell>
          <cell r="B408" t="str">
            <v>Administración de aportes en especie del municipio</v>
          </cell>
          <cell r="C408">
            <v>0.04</v>
          </cell>
        </row>
        <row r="409">
          <cell r="A409">
            <v>508</v>
          </cell>
        </row>
        <row r="410">
          <cell r="A410">
            <v>509</v>
          </cell>
        </row>
        <row r="411">
          <cell r="A411">
            <v>510</v>
          </cell>
          <cell r="B411" t="str">
            <v>Total Costos Indirectos según presupuesto</v>
          </cell>
          <cell r="C411">
            <v>0.23771416420831784</v>
          </cell>
        </row>
        <row r="412">
          <cell r="A412">
            <v>511</v>
          </cell>
        </row>
        <row r="413">
          <cell r="A413">
            <v>512</v>
          </cell>
        </row>
        <row r="414">
          <cell r="A414">
            <v>513</v>
          </cell>
        </row>
        <row r="415">
          <cell r="A415">
            <v>514</v>
          </cell>
        </row>
        <row r="416">
          <cell r="A416">
            <v>515</v>
          </cell>
        </row>
        <row r="417">
          <cell r="A417">
            <v>516</v>
          </cell>
        </row>
        <row r="418">
          <cell r="A418">
            <v>517</v>
          </cell>
        </row>
        <row r="419">
          <cell r="A419">
            <v>518</v>
          </cell>
        </row>
        <row r="420">
          <cell r="A420">
            <v>519</v>
          </cell>
        </row>
        <row r="421">
          <cell r="A421">
            <v>520</v>
          </cell>
        </row>
        <row r="422">
          <cell r="A422">
            <v>521</v>
          </cell>
        </row>
        <row r="423">
          <cell r="A423">
            <v>522</v>
          </cell>
        </row>
        <row r="424">
          <cell r="A424">
            <v>523</v>
          </cell>
        </row>
        <row r="425">
          <cell r="A425">
            <v>524</v>
          </cell>
        </row>
        <row r="426">
          <cell r="A426">
            <v>525</v>
          </cell>
        </row>
        <row r="427">
          <cell r="A427">
            <v>526</v>
          </cell>
        </row>
        <row r="428">
          <cell r="A428">
            <v>527</v>
          </cell>
        </row>
        <row r="429">
          <cell r="A429">
            <v>528</v>
          </cell>
        </row>
        <row r="430">
          <cell r="A430">
            <v>529</v>
          </cell>
        </row>
        <row r="431">
          <cell r="A431">
            <v>530</v>
          </cell>
        </row>
        <row r="432">
          <cell r="A432">
            <v>531</v>
          </cell>
        </row>
        <row r="433">
          <cell r="A433">
            <v>532</v>
          </cell>
        </row>
        <row r="434">
          <cell r="A434">
            <v>533</v>
          </cell>
        </row>
        <row r="435">
          <cell r="A435">
            <v>534</v>
          </cell>
        </row>
        <row r="436">
          <cell r="A436">
            <v>535</v>
          </cell>
        </row>
        <row r="437">
          <cell r="A437">
            <v>536</v>
          </cell>
        </row>
        <row r="438">
          <cell r="A438">
            <v>537</v>
          </cell>
        </row>
        <row r="439">
          <cell r="A439">
            <v>538</v>
          </cell>
        </row>
        <row r="440">
          <cell r="A440">
            <v>539</v>
          </cell>
        </row>
        <row r="441">
          <cell r="A441">
            <v>540</v>
          </cell>
        </row>
        <row r="442">
          <cell r="A442">
            <v>541</v>
          </cell>
        </row>
        <row r="443">
          <cell r="A443">
            <v>542</v>
          </cell>
        </row>
        <row r="444">
          <cell r="A444">
            <v>543</v>
          </cell>
        </row>
        <row r="445">
          <cell r="A445">
            <v>544</v>
          </cell>
        </row>
        <row r="446">
          <cell r="A446">
            <v>545</v>
          </cell>
        </row>
        <row r="447">
          <cell r="A447">
            <v>546</v>
          </cell>
        </row>
        <row r="448">
          <cell r="A448">
            <v>547</v>
          </cell>
        </row>
        <row r="449">
          <cell r="A449">
            <v>548</v>
          </cell>
        </row>
        <row r="450">
          <cell r="A450">
            <v>549</v>
          </cell>
        </row>
        <row r="504">
          <cell r="A504" t="str">
            <v>OTROS</v>
          </cell>
          <cell r="B504" t="str">
            <v>Distancia Puente 1</v>
          </cell>
          <cell r="C504">
            <v>62</v>
          </cell>
        </row>
        <row r="505">
          <cell r="A505" t="str">
            <v>DATOS</v>
          </cell>
          <cell r="B505" t="str">
            <v>Distancia Puente 2</v>
          </cell>
          <cell r="C505">
            <v>70</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U"/>
      <sheetName val="Presup_Cancha"/>
      <sheetName val="1_Preliminares"/>
      <sheetName val="2_Cimentación_Est.Met"/>
      <sheetName val="3_HS"/>
      <sheetName val="Apus_In.Elect"/>
      <sheetName val="Apus_Cubierta"/>
      <sheetName val="Apus_Dotación_Pintura"/>
      <sheetName val="Insumos"/>
      <sheetName val="Equipo_Trans "/>
      <sheetName val="M.Obra"/>
      <sheetName val="ESP.GENERALES"/>
      <sheetName val="ESP. ELECTRICAS"/>
    </sheetNames>
    <sheetDataSet>
      <sheetData sheetId="0"/>
      <sheetData sheetId="1">
        <row r="15">
          <cell r="J15" t="str">
            <v>M³</v>
          </cell>
        </row>
        <row r="16">
          <cell r="J16" t="str">
            <v>M²</v>
          </cell>
        </row>
        <row r="17">
          <cell r="J17" t="str">
            <v>M</v>
          </cell>
        </row>
        <row r="18">
          <cell r="J18" t="str">
            <v>Kg</v>
          </cell>
        </row>
        <row r="19">
          <cell r="J19" t="str">
            <v>Un</v>
          </cell>
        </row>
        <row r="20">
          <cell r="J20" t="str">
            <v>Dia</v>
          </cell>
        </row>
      </sheetData>
      <sheetData sheetId="2">
        <row r="26">
          <cell r="A26" t="str">
            <v>W09</v>
          </cell>
        </row>
      </sheetData>
      <sheetData sheetId="3"/>
      <sheetData sheetId="4"/>
      <sheetData sheetId="5"/>
      <sheetData sheetId="6"/>
      <sheetData sheetId="7"/>
      <sheetData sheetId="8">
        <row r="4">
          <cell r="A4" t="str">
            <v>A</v>
          </cell>
        </row>
        <row r="5">
          <cell r="A5">
            <v>1</v>
          </cell>
        </row>
        <row r="6">
          <cell r="A6" t="str">
            <v>A12</v>
          </cell>
        </row>
        <row r="7">
          <cell r="A7" t="str">
            <v>A01</v>
          </cell>
        </row>
        <row r="8">
          <cell r="A8" t="str">
            <v>A13</v>
          </cell>
        </row>
        <row r="9">
          <cell r="A9" t="str">
            <v>A11</v>
          </cell>
        </row>
        <row r="10">
          <cell r="A10" t="str">
            <v>A02</v>
          </cell>
        </row>
        <row r="11">
          <cell r="A11" t="str">
            <v>A04</v>
          </cell>
        </row>
        <row r="12">
          <cell r="A12" t="str">
            <v>A05</v>
          </cell>
        </row>
        <row r="13">
          <cell r="A13" t="str">
            <v>A03</v>
          </cell>
        </row>
        <row r="14">
          <cell r="A14" t="str">
            <v>A14</v>
          </cell>
        </row>
        <row r="15">
          <cell r="A15" t="str">
            <v>A06</v>
          </cell>
        </row>
        <row r="16">
          <cell r="A16" t="str">
            <v>A07</v>
          </cell>
        </row>
        <row r="17">
          <cell r="A17" t="str">
            <v>A08</v>
          </cell>
        </row>
        <row r="18">
          <cell r="A18" t="str">
            <v>A09</v>
          </cell>
        </row>
        <row r="19">
          <cell r="A19" t="str">
            <v>A15</v>
          </cell>
        </row>
        <row r="20">
          <cell r="A20" t="str">
            <v>A16</v>
          </cell>
        </row>
        <row r="21">
          <cell r="A21" t="str">
            <v>A17</v>
          </cell>
        </row>
        <row r="22">
          <cell r="A22" t="str">
            <v>A18</v>
          </cell>
        </row>
        <row r="23">
          <cell r="A23" t="str">
            <v>A19</v>
          </cell>
        </row>
        <row r="24">
          <cell r="A24" t="str">
            <v>B</v>
          </cell>
        </row>
        <row r="25">
          <cell r="A25" t="str">
            <v>B01</v>
          </cell>
        </row>
        <row r="26">
          <cell r="A26" t="str">
            <v>B06</v>
          </cell>
        </row>
        <row r="27">
          <cell r="A27" t="str">
            <v>B12</v>
          </cell>
        </row>
        <row r="28">
          <cell r="A28" t="str">
            <v>B02</v>
          </cell>
        </row>
        <row r="29">
          <cell r="A29" t="str">
            <v>B07</v>
          </cell>
        </row>
        <row r="30">
          <cell r="A30" t="str">
            <v>B09</v>
          </cell>
        </row>
        <row r="31">
          <cell r="A31" t="str">
            <v>B03</v>
          </cell>
        </row>
        <row r="32">
          <cell r="A32" t="str">
            <v>B05</v>
          </cell>
        </row>
        <row r="33">
          <cell r="A33" t="str">
            <v>B04</v>
          </cell>
        </row>
        <row r="34">
          <cell r="A34" t="str">
            <v>B08</v>
          </cell>
        </row>
        <row r="35">
          <cell r="A35" t="str">
            <v>B11</v>
          </cell>
        </row>
        <row r="36">
          <cell r="A36" t="str">
            <v>B10</v>
          </cell>
        </row>
        <row r="37">
          <cell r="A37" t="str">
            <v>B13</v>
          </cell>
        </row>
        <row r="38">
          <cell r="A38" t="str">
            <v>B14</v>
          </cell>
        </row>
        <row r="39">
          <cell r="A39" t="str">
            <v>B15</v>
          </cell>
        </row>
        <row r="40">
          <cell r="A40" t="str">
            <v>C</v>
          </cell>
        </row>
        <row r="41">
          <cell r="A41" t="str">
            <v>C15</v>
          </cell>
        </row>
        <row r="42">
          <cell r="A42" t="str">
            <v>C15A</v>
          </cell>
        </row>
        <row r="43">
          <cell r="A43" t="str">
            <v>C01</v>
          </cell>
        </row>
        <row r="44">
          <cell r="A44" t="str">
            <v>C30</v>
          </cell>
        </row>
        <row r="45">
          <cell r="A45" t="str">
            <v>C03</v>
          </cell>
        </row>
        <row r="46">
          <cell r="A46" t="str">
            <v>C24</v>
          </cell>
        </row>
        <row r="47">
          <cell r="A47" t="str">
            <v>C16</v>
          </cell>
        </row>
        <row r="48">
          <cell r="A48" t="str">
            <v>C39</v>
          </cell>
        </row>
        <row r="49">
          <cell r="A49" t="str">
            <v>C40</v>
          </cell>
        </row>
        <row r="50">
          <cell r="A50" t="str">
            <v>C04</v>
          </cell>
        </row>
        <row r="51">
          <cell r="A51" t="str">
            <v>C41</v>
          </cell>
        </row>
        <row r="52">
          <cell r="A52" t="str">
            <v>C27</v>
          </cell>
        </row>
        <row r="53">
          <cell r="A53" t="str">
            <v>C29</v>
          </cell>
        </row>
        <row r="54">
          <cell r="A54" t="str">
            <v>C28</v>
          </cell>
        </row>
        <row r="55">
          <cell r="A55" t="str">
            <v>C05</v>
          </cell>
        </row>
        <row r="56">
          <cell r="A56" t="str">
            <v>C42</v>
          </cell>
        </row>
        <row r="57">
          <cell r="A57" t="str">
            <v>C23</v>
          </cell>
        </row>
        <row r="58">
          <cell r="A58" t="str">
            <v>C06</v>
          </cell>
        </row>
        <row r="59">
          <cell r="A59" t="str">
            <v>C26</v>
          </cell>
        </row>
        <row r="60">
          <cell r="A60" t="str">
            <v>C20</v>
          </cell>
        </row>
        <row r="61">
          <cell r="A61" t="str">
            <v>C22</v>
          </cell>
        </row>
        <row r="62">
          <cell r="A62" t="str">
            <v>C07</v>
          </cell>
        </row>
        <row r="63">
          <cell r="A63" t="str">
            <v>C18</v>
          </cell>
        </row>
        <row r="64">
          <cell r="A64" t="str">
            <v>C17</v>
          </cell>
        </row>
        <row r="65">
          <cell r="A65" t="str">
            <v>C38</v>
          </cell>
        </row>
        <row r="66">
          <cell r="A66" t="str">
            <v>C12</v>
          </cell>
        </row>
        <row r="67">
          <cell r="A67" t="str">
            <v>C33</v>
          </cell>
        </row>
        <row r="68">
          <cell r="A68" t="str">
            <v>C37</v>
          </cell>
        </row>
        <row r="69">
          <cell r="A69" t="str">
            <v>C36</v>
          </cell>
        </row>
        <row r="70">
          <cell r="A70" t="str">
            <v>C02</v>
          </cell>
        </row>
        <row r="71">
          <cell r="A71" t="str">
            <v>C02A</v>
          </cell>
        </row>
        <row r="72">
          <cell r="A72" t="str">
            <v>C13</v>
          </cell>
        </row>
        <row r="73">
          <cell r="A73" t="str">
            <v>C32</v>
          </cell>
        </row>
        <row r="74">
          <cell r="A74" t="str">
            <v>C21</v>
          </cell>
        </row>
        <row r="75">
          <cell r="A75" t="str">
            <v>C08</v>
          </cell>
        </row>
        <row r="76">
          <cell r="A76" t="str">
            <v>C34</v>
          </cell>
        </row>
        <row r="77">
          <cell r="A77" t="str">
            <v>C14</v>
          </cell>
        </row>
        <row r="78">
          <cell r="A78" t="str">
            <v>C35</v>
          </cell>
        </row>
        <row r="79">
          <cell r="A79" t="str">
            <v>C09</v>
          </cell>
        </row>
        <row r="80">
          <cell r="A80" t="str">
            <v>C25</v>
          </cell>
        </row>
        <row r="81">
          <cell r="A81" t="str">
            <v>C19</v>
          </cell>
        </row>
        <row r="82">
          <cell r="A82" t="str">
            <v>C10</v>
          </cell>
        </row>
        <row r="83">
          <cell r="A83" t="str">
            <v>C11</v>
          </cell>
        </row>
        <row r="84">
          <cell r="A84" t="str">
            <v>C31</v>
          </cell>
        </row>
        <row r="85">
          <cell r="A85" t="str">
            <v>C43</v>
          </cell>
        </row>
        <row r="86">
          <cell r="A86" t="str">
            <v>C44</v>
          </cell>
        </row>
        <row r="87">
          <cell r="A87" t="str">
            <v>C45</v>
          </cell>
        </row>
        <row r="88">
          <cell r="A88" t="str">
            <v>C46</v>
          </cell>
        </row>
        <row r="89">
          <cell r="A89" t="str">
            <v>C47</v>
          </cell>
        </row>
        <row r="90">
          <cell r="A90" t="str">
            <v>C48</v>
          </cell>
        </row>
        <row r="91">
          <cell r="A91" t="str">
            <v>C49</v>
          </cell>
        </row>
        <row r="92">
          <cell r="A92" t="str">
            <v>C50</v>
          </cell>
        </row>
        <row r="93">
          <cell r="A93" t="str">
            <v>C51</v>
          </cell>
        </row>
        <row r="94">
          <cell r="A94" t="str">
            <v>C52</v>
          </cell>
        </row>
        <row r="95">
          <cell r="A95" t="str">
            <v>C53</v>
          </cell>
        </row>
        <row r="96">
          <cell r="A96" t="str">
            <v>C54</v>
          </cell>
        </row>
        <row r="97">
          <cell r="A97" t="str">
            <v>C55</v>
          </cell>
        </row>
        <row r="98">
          <cell r="A98" t="str">
            <v>C56</v>
          </cell>
        </row>
        <row r="99">
          <cell r="A99" t="str">
            <v>D</v>
          </cell>
        </row>
        <row r="100">
          <cell r="A100" t="str">
            <v>D23</v>
          </cell>
        </row>
        <row r="101">
          <cell r="A101" t="str">
            <v>D22</v>
          </cell>
        </row>
        <row r="102">
          <cell r="A102" t="str">
            <v>D20</v>
          </cell>
        </row>
        <row r="103">
          <cell r="A103" t="str">
            <v>D16</v>
          </cell>
        </row>
        <row r="104">
          <cell r="A104" t="str">
            <v>D21</v>
          </cell>
        </row>
        <row r="105">
          <cell r="A105" t="str">
            <v>D17</v>
          </cell>
        </row>
        <row r="106">
          <cell r="A106" t="str">
            <v>D01</v>
          </cell>
        </row>
        <row r="107">
          <cell r="A107" t="str">
            <v>D19</v>
          </cell>
        </row>
        <row r="108">
          <cell r="A108" t="str">
            <v>D15</v>
          </cell>
        </row>
        <row r="109">
          <cell r="A109" t="str">
            <v>D18</v>
          </cell>
        </row>
        <row r="110">
          <cell r="A110" t="str">
            <v>D14</v>
          </cell>
        </row>
        <row r="111">
          <cell r="A111" t="str">
            <v>D02</v>
          </cell>
        </row>
        <row r="112">
          <cell r="A112" t="str">
            <v>D05</v>
          </cell>
        </row>
        <row r="113">
          <cell r="A113" t="str">
            <v>D03</v>
          </cell>
        </row>
        <row r="114">
          <cell r="A114" t="str">
            <v>D13</v>
          </cell>
        </row>
        <row r="115">
          <cell r="A115" t="str">
            <v>D13A</v>
          </cell>
        </row>
        <row r="116">
          <cell r="A116" t="str">
            <v>D13B</v>
          </cell>
        </row>
        <row r="117">
          <cell r="A117" t="str">
            <v>D13C</v>
          </cell>
        </row>
        <row r="118">
          <cell r="A118" t="str">
            <v>D13D</v>
          </cell>
        </row>
        <row r="119">
          <cell r="A119" t="str">
            <v>D13E</v>
          </cell>
        </row>
        <row r="120">
          <cell r="A120" t="str">
            <v>D13F</v>
          </cell>
        </row>
        <row r="121">
          <cell r="A121" t="str">
            <v>D13G</v>
          </cell>
        </row>
        <row r="122">
          <cell r="A122" t="str">
            <v>D13H</v>
          </cell>
        </row>
        <row r="123">
          <cell r="A123" t="str">
            <v>D13I</v>
          </cell>
        </row>
        <row r="124">
          <cell r="A124" t="str">
            <v>D13J</v>
          </cell>
        </row>
        <row r="125">
          <cell r="A125" t="str">
            <v>D13K</v>
          </cell>
        </row>
        <row r="126">
          <cell r="A126" t="str">
            <v>D07</v>
          </cell>
        </row>
        <row r="127">
          <cell r="A127" t="str">
            <v>D10</v>
          </cell>
        </row>
        <row r="128">
          <cell r="A128" t="str">
            <v>D04</v>
          </cell>
        </row>
        <row r="129">
          <cell r="A129" t="str">
            <v>D04A</v>
          </cell>
        </row>
        <row r="130">
          <cell r="A130" t="str">
            <v>D04B</v>
          </cell>
        </row>
        <row r="131">
          <cell r="A131" t="str">
            <v>D04C</v>
          </cell>
        </row>
        <row r="132">
          <cell r="A132" t="str">
            <v>D06</v>
          </cell>
        </row>
        <row r="133">
          <cell r="A133" t="str">
            <v>D09</v>
          </cell>
        </row>
        <row r="134">
          <cell r="A134" t="str">
            <v>D12</v>
          </cell>
        </row>
        <row r="135">
          <cell r="A135" t="str">
            <v>D08</v>
          </cell>
        </row>
        <row r="136">
          <cell r="A136" t="str">
            <v>D11</v>
          </cell>
        </row>
        <row r="137">
          <cell r="A137" t="str">
            <v>D24</v>
          </cell>
        </row>
        <row r="138">
          <cell r="A138" t="str">
            <v>D25</v>
          </cell>
        </row>
        <row r="139">
          <cell r="A139" t="str">
            <v>D26</v>
          </cell>
        </row>
        <row r="140">
          <cell r="A140" t="str">
            <v>D27</v>
          </cell>
        </row>
        <row r="141">
          <cell r="A141" t="str">
            <v>D28</v>
          </cell>
        </row>
        <row r="142">
          <cell r="A142" t="str">
            <v>D29</v>
          </cell>
        </row>
        <row r="143">
          <cell r="A143" t="str">
            <v>ELEC</v>
          </cell>
        </row>
        <row r="144">
          <cell r="A144" t="str">
            <v>ELE-01</v>
          </cell>
        </row>
        <row r="145">
          <cell r="A145" t="str">
            <v>ELE-02</v>
          </cell>
        </row>
        <row r="146">
          <cell r="A146" t="str">
            <v>ELE-03</v>
          </cell>
        </row>
        <row r="147">
          <cell r="A147" t="str">
            <v>ELE-04</v>
          </cell>
        </row>
        <row r="148">
          <cell r="A148" t="str">
            <v>ELE-05</v>
          </cell>
        </row>
        <row r="149">
          <cell r="A149" t="str">
            <v>ELE-06</v>
          </cell>
        </row>
        <row r="153">
          <cell r="A153" t="str">
            <v>E</v>
          </cell>
        </row>
        <row r="154">
          <cell r="A154" t="str">
            <v>E001</v>
          </cell>
        </row>
        <row r="155">
          <cell r="A155" t="str">
            <v>E001A</v>
          </cell>
        </row>
        <row r="156">
          <cell r="A156" t="str">
            <v>E01</v>
          </cell>
        </row>
        <row r="157">
          <cell r="A157" t="str">
            <v>E01A</v>
          </cell>
        </row>
        <row r="158">
          <cell r="A158" t="str">
            <v>E17</v>
          </cell>
        </row>
        <row r="159">
          <cell r="A159" t="str">
            <v>E25</v>
          </cell>
        </row>
        <row r="160">
          <cell r="A160" t="str">
            <v>E09</v>
          </cell>
        </row>
        <row r="161">
          <cell r="A161" t="str">
            <v>E21</v>
          </cell>
        </row>
        <row r="162">
          <cell r="A162" t="str">
            <v>E28</v>
          </cell>
        </row>
        <row r="163">
          <cell r="A163" t="str">
            <v>E26</v>
          </cell>
        </row>
        <row r="164">
          <cell r="A164" t="str">
            <v>E02</v>
          </cell>
        </row>
        <row r="165">
          <cell r="A165" t="str">
            <v>E02A</v>
          </cell>
        </row>
        <row r="166">
          <cell r="A166" t="str">
            <v>E02B</v>
          </cell>
        </row>
        <row r="167">
          <cell r="A167" t="str">
            <v>E54</v>
          </cell>
        </row>
        <row r="168">
          <cell r="A168" t="str">
            <v>E55</v>
          </cell>
        </row>
        <row r="169">
          <cell r="A169" t="str">
            <v>E52</v>
          </cell>
        </row>
        <row r="170">
          <cell r="A170" t="str">
            <v>E53</v>
          </cell>
        </row>
        <row r="171">
          <cell r="A171" t="str">
            <v>E48</v>
          </cell>
        </row>
        <row r="172">
          <cell r="A172" t="str">
            <v>E50</v>
          </cell>
        </row>
        <row r="173">
          <cell r="A173" t="str">
            <v>E49</v>
          </cell>
        </row>
        <row r="174">
          <cell r="A174" t="str">
            <v>E51</v>
          </cell>
        </row>
        <row r="175">
          <cell r="A175" t="str">
            <v>E44</v>
          </cell>
        </row>
        <row r="176">
          <cell r="A176" t="str">
            <v>E46</v>
          </cell>
        </row>
        <row r="177">
          <cell r="A177" t="str">
            <v>E45</v>
          </cell>
        </row>
        <row r="178">
          <cell r="A178" t="str">
            <v>E47</v>
          </cell>
        </row>
        <row r="179">
          <cell r="A179" t="str">
            <v>E42</v>
          </cell>
        </row>
        <row r="180">
          <cell r="A180" t="str">
            <v>E43</v>
          </cell>
        </row>
        <row r="181">
          <cell r="A181" t="str">
            <v>E40</v>
          </cell>
        </row>
        <row r="182">
          <cell r="A182" t="str">
            <v>E41</v>
          </cell>
        </row>
        <row r="183">
          <cell r="A183" t="str">
            <v>E36</v>
          </cell>
        </row>
        <row r="184">
          <cell r="A184" t="str">
            <v>E38</v>
          </cell>
        </row>
        <row r="185">
          <cell r="A185" t="str">
            <v>E39</v>
          </cell>
        </row>
        <row r="186">
          <cell r="A186" t="str">
            <v>E37</v>
          </cell>
        </row>
        <row r="187">
          <cell r="A187" t="str">
            <v>E32</v>
          </cell>
        </row>
        <row r="188">
          <cell r="A188" t="str">
            <v>E34</v>
          </cell>
        </row>
        <row r="189">
          <cell r="A189" t="str">
            <v>E33</v>
          </cell>
        </row>
        <row r="190">
          <cell r="A190" t="str">
            <v>E35</v>
          </cell>
        </row>
        <row r="191">
          <cell r="A191" t="str">
            <v>E03</v>
          </cell>
        </row>
        <row r="192">
          <cell r="A192" t="str">
            <v>E23</v>
          </cell>
        </row>
        <row r="193">
          <cell r="A193" t="str">
            <v>E22</v>
          </cell>
        </row>
        <row r="194">
          <cell r="A194" t="str">
            <v>E04</v>
          </cell>
        </row>
        <row r="195">
          <cell r="A195" t="str">
            <v>E05</v>
          </cell>
        </row>
        <row r="196">
          <cell r="A196" t="str">
            <v>E24</v>
          </cell>
        </row>
        <row r="197">
          <cell r="A197" t="str">
            <v>E68</v>
          </cell>
        </row>
        <row r="198">
          <cell r="A198" t="str">
            <v>E69</v>
          </cell>
        </row>
        <row r="199">
          <cell r="A199" t="str">
            <v>E70</v>
          </cell>
        </row>
        <row r="200">
          <cell r="A200" t="str">
            <v>E71</v>
          </cell>
        </row>
        <row r="201">
          <cell r="A201" t="str">
            <v>E06</v>
          </cell>
        </row>
        <row r="202">
          <cell r="A202" t="str">
            <v>E06B</v>
          </cell>
        </row>
        <row r="203">
          <cell r="A203" t="str">
            <v>E06A</v>
          </cell>
        </row>
        <row r="204">
          <cell r="A204" t="str">
            <v>E06C</v>
          </cell>
        </row>
        <row r="205">
          <cell r="A205" t="str">
            <v>E07C</v>
          </cell>
        </row>
        <row r="206">
          <cell r="A206" t="str">
            <v>E07</v>
          </cell>
        </row>
        <row r="207">
          <cell r="A207" t="str">
            <v>E08</v>
          </cell>
        </row>
        <row r="208">
          <cell r="A208" t="str">
            <v>E31</v>
          </cell>
        </row>
        <row r="209">
          <cell r="A209" t="str">
            <v>E30</v>
          </cell>
        </row>
        <row r="210">
          <cell r="A210" t="str">
            <v>E10</v>
          </cell>
        </row>
        <row r="211">
          <cell r="A211" t="str">
            <v>E29</v>
          </cell>
        </row>
        <row r="212">
          <cell r="A212" t="str">
            <v>E11</v>
          </cell>
        </row>
        <row r="213">
          <cell r="A213" t="str">
            <v>E60</v>
          </cell>
        </row>
        <row r="214">
          <cell r="A214" t="str">
            <v>E61</v>
          </cell>
        </row>
        <row r="215">
          <cell r="A215" t="str">
            <v>E58</v>
          </cell>
        </row>
        <row r="216">
          <cell r="A216" t="str">
            <v>E59</v>
          </cell>
        </row>
        <row r="217">
          <cell r="A217" t="str">
            <v>E56</v>
          </cell>
        </row>
        <row r="218">
          <cell r="A218" t="str">
            <v>E57</v>
          </cell>
        </row>
        <row r="219">
          <cell r="A219" t="str">
            <v>E66</v>
          </cell>
        </row>
        <row r="220">
          <cell r="A220" t="str">
            <v>E67</v>
          </cell>
        </row>
        <row r="221">
          <cell r="A221" t="str">
            <v>E67A</v>
          </cell>
        </row>
        <row r="222">
          <cell r="A222" t="str">
            <v>E67B</v>
          </cell>
        </row>
        <row r="223">
          <cell r="A223" t="str">
            <v>E64</v>
          </cell>
        </row>
        <row r="224">
          <cell r="A224" t="str">
            <v>E65</v>
          </cell>
        </row>
        <row r="225">
          <cell r="A225" t="str">
            <v>E62</v>
          </cell>
        </row>
        <row r="226">
          <cell r="A226" t="str">
            <v>E63</v>
          </cell>
        </row>
        <row r="227">
          <cell r="A227" t="str">
            <v>E13</v>
          </cell>
        </row>
        <row r="228">
          <cell r="A228" t="str">
            <v>E12</v>
          </cell>
        </row>
        <row r="229">
          <cell r="A229" t="str">
            <v>E14</v>
          </cell>
        </row>
        <row r="230">
          <cell r="A230" t="str">
            <v>E15</v>
          </cell>
        </row>
        <row r="231">
          <cell r="A231" t="str">
            <v>E16</v>
          </cell>
        </row>
        <row r="232">
          <cell r="A232" t="str">
            <v>E18</v>
          </cell>
        </row>
        <row r="233">
          <cell r="A233" t="str">
            <v>E19</v>
          </cell>
        </row>
        <row r="234">
          <cell r="A234" t="str">
            <v>E27</v>
          </cell>
        </row>
        <row r="235">
          <cell r="A235" t="str">
            <v>E20</v>
          </cell>
        </row>
        <row r="236">
          <cell r="A236" t="str">
            <v>E72</v>
          </cell>
        </row>
        <row r="237">
          <cell r="A237" t="str">
            <v>E76</v>
          </cell>
        </row>
        <row r="238">
          <cell r="A238" t="str">
            <v>E77</v>
          </cell>
        </row>
        <row r="239">
          <cell r="A239" t="str">
            <v>E78</v>
          </cell>
        </row>
        <row r="240">
          <cell r="A240" t="str">
            <v>F</v>
          </cell>
        </row>
        <row r="241">
          <cell r="A241" t="str">
            <v>F09</v>
          </cell>
        </row>
        <row r="242">
          <cell r="A242" t="str">
            <v>F02</v>
          </cell>
        </row>
        <row r="243">
          <cell r="A243" t="str">
            <v>F01</v>
          </cell>
        </row>
        <row r="244">
          <cell r="A244" t="str">
            <v>F03</v>
          </cell>
        </row>
        <row r="245">
          <cell r="A245" t="str">
            <v>F07</v>
          </cell>
        </row>
        <row r="246">
          <cell r="A246" t="str">
            <v>F11</v>
          </cell>
        </row>
        <row r="247">
          <cell r="A247" t="str">
            <v>F08</v>
          </cell>
        </row>
        <row r="248">
          <cell r="A248" t="str">
            <v>F05</v>
          </cell>
        </row>
        <row r="249">
          <cell r="A249" t="str">
            <v>F04</v>
          </cell>
        </row>
        <row r="250">
          <cell r="A250" t="str">
            <v>F06</v>
          </cell>
        </row>
        <row r="251">
          <cell r="A251" t="str">
            <v>F10</v>
          </cell>
        </row>
        <row r="252">
          <cell r="A252" t="str">
            <v>F12</v>
          </cell>
        </row>
        <row r="253">
          <cell r="A253" t="str">
            <v>F13</v>
          </cell>
        </row>
        <row r="254">
          <cell r="A254" t="str">
            <v>F14</v>
          </cell>
        </row>
        <row r="255">
          <cell r="A255" t="str">
            <v>F15</v>
          </cell>
        </row>
        <row r="256">
          <cell r="A256" t="str">
            <v>G</v>
          </cell>
        </row>
        <row r="257">
          <cell r="A257" t="str">
            <v>G1</v>
          </cell>
        </row>
        <row r="258">
          <cell r="A258" t="str">
            <v>G2</v>
          </cell>
        </row>
        <row r="259">
          <cell r="A259" t="str">
            <v>G3</v>
          </cell>
        </row>
        <row r="260">
          <cell r="A260" t="str">
            <v>G4</v>
          </cell>
        </row>
        <row r="261">
          <cell r="A261" t="str">
            <v>H</v>
          </cell>
        </row>
        <row r="262">
          <cell r="A262" t="str">
            <v>H11</v>
          </cell>
        </row>
        <row r="263">
          <cell r="A263" t="str">
            <v>H08</v>
          </cell>
        </row>
        <row r="264">
          <cell r="A264" t="str">
            <v>H01</v>
          </cell>
        </row>
        <row r="265">
          <cell r="A265" t="str">
            <v>H02</v>
          </cell>
        </row>
        <row r="266">
          <cell r="A266" t="str">
            <v>H12</v>
          </cell>
        </row>
        <row r="267">
          <cell r="A267" t="str">
            <v>H12A</v>
          </cell>
        </row>
        <row r="268">
          <cell r="A268" t="str">
            <v>H03</v>
          </cell>
        </row>
        <row r="269">
          <cell r="A269" t="str">
            <v>H04</v>
          </cell>
        </row>
        <row r="270">
          <cell r="A270" t="str">
            <v>H13</v>
          </cell>
        </row>
        <row r="271">
          <cell r="A271" t="str">
            <v>H09</v>
          </cell>
        </row>
        <row r="272">
          <cell r="A272" t="str">
            <v>H10</v>
          </cell>
        </row>
        <row r="273">
          <cell r="A273" t="str">
            <v>H15</v>
          </cell>
        </row>
        <row r="274">
          <cell r="A274" t="str">
            <v>H16</v>
          </cell>
        </row>
        <row r="275">
          <cell r="A275" t="str">
            <v>H05</v>
          </cell>
        </row>
        <row r="276">
          <cell r="A276" t="str">
            <v>H06</v>
          </cell>
        </row>
        <row r="277">
          <cell r="A277" t="str">
            <v>H07</v>
          </cell>
        </row>
        <row r="278">
          <cell r="A278" t="str">
            <v>H14</v>
          </cell>
        </row>
        <row r="279">
          <cell r="A279" t="str">
            <v>H17</v>
          </cell>
        </row>
        <row r="280">
          <cell r="A280" t="str">
            <v>H18</v>
          </cell>
        </row>
        <row r="281">
          <cell r="A281" t="str">
            <v>H19</v>
          </cell>
        </row>
        <row r="282">
          <cell r="A282" t="str">
            <v>H20</v>
          </cell>
        </row>
        <row r="283">
          <cell r="A283" t="str">
            <v>H21</v>
          </cell>
        </row>
        <row r="284">
          <cell r="A284" t="str">
            <v>I</v>
          </cell>
        </row>
        <row r="286">
          <cell r="A286" t="str">
            <v>J</v>
          </cell>
        </row>
        <row r="287">
          <cell r="A287" t="str">
            <v>J02</v>
          </cell>
        </row>
        <row r="288">
          <cell r="A288" t="str">
            <v>J06</v>
          </cell>
        </row>
        <row r="289">
          <cell r="A289" t="str">
            <v>J12</v>
          </cell>
        </row>
        <row r="290">
          <cell r="A290" t="str">
            <v>J01</v>
          </cell>
        </row>
        <row r="291">
          <cell r="A291" t="str">
            <v>J08</v>
          </cell>
        </row>
        <row r="292">
          <cell r="A292" t="str">
            <v>J07</v>
          </cell>
        </row>
        <row r="293">
          <cell r="A293" t="str">
            <v>J07A</v>
          </cell>
        </row>
        <row r="294">
          <cell r="A294" t="str">
            <v>J05</v>
          </cell>
        </row>
        <row r="295">
          <cell r="A295" t="str">
            <v>J11</v>
          </cell>
        </row>
        <row r="296">
          <cell r="A296">
            <v>0</v>
          </cell>
        </row>
        <row r="297">
          <cell r="A297" t="str">
            <v>J10</v>
          </cell>
        </row>
        <row r="298">
          <cell r="A298" t="str">
            <v>J04</v>
          </cell>
        </row>
        <row r="299">
          <cell r="A299" t="str">
            <v>J09</v>
          </cell>
        </row>
        <row r="300">
          <cell r="A300" t="str">
            <v>J15</v>
          </cell>
        </row>
        <row r="301">
          <cell r="A301" t="str">
            <v>J20</v>
          </cell>
        </row>
        <row r="302">
          <cell r="A302" t="str">
            <v>K</v>
          </cell>
        </row>
        <row r="303">
          <cell r="A303" t="str">
            <v>K10</v>
          </cell>
        </row>
        <row r="304">
          <cell r="A304" t="str">
            <v>K11</v>
          </cell>
        </row>
        <row r="305">
          <cell r="A305" t="str">
            <v>K13</v>
          </cell>
        </row>
        <row r="306">
          <cell r="A306" t="str">
            <v>K14</v>
          </cell>
        </row>
        <row r="307">
          <cell r="A307" t="str">
            <v>K06</v>
          </cell>
        </row>
        <row r="308">
          <cell r="A308" t="str">
            <v>K07</v>
          </cell>
        </row>
        <row r="309">
          <cell r="A309" t="str">
            <v>K17</v>
          </cell>
        </row>
        <row r="310">
          <cell r="A310" t="str">
            <v>K18</v>
          </cell>
        </row>
        <row r="311">
          <cell r="A311" t="str">
            <v>K08</v>
          </cell>
        </row>
        <row r="312">
          <cell r="A312" t="str">
            <v>K19</v>
          </cell>
        </row>
        <row r="313">
          <cell r="A313" t="str">
            <v>K09</v>
          </cell>
        </row>
        <row r="314">
          <cell r="A314" t="str">
            <v>K12</v>
          </cell>
        </row>
        <row r="315">
          <cell r="A315" t="str">
            <v>K16</v>
          </cell>
        </row>
        <row r="316">
          <cell r="A316" t="str">
            <v>K02</v>
          </cell>
        </row>
        <row r="317">
          <cell r="A317" t="str">
            <v>K15</v>
          </cell>
        </row>
        <row r="318">
          <cell r="A318" t="str">
            <v>K01</v>
          </cell>
        </row>
        <row r="319">
          <cell r="A319" t="str">
            <v>K03</v>
          </cell>
        </row>
        <row r="320">
          <cell r="A320" t="str">
            <v>K04</v>
          </cell>
        </row>
        <row r="321">
          <cell r="A321" t="str">
            <v>K05</v>
          </cell>
        </row>
        <row r="322">
          <cell r="A322" t="str">
            <v>K20</v>
          </cell>
        </row>
        <row r="323">
          <cell r="A323" t="str">
            <v>K21</v>
          </cell>
        </row>
        <row r="324">
          <cell r="A324" t="str">
            <v>K22</v>
          </cell>
        </row>
        <row r="325">
          <cell r="A325" t="str">
            <v>K23</v>
          </cell>
        </row>
        <row r="326">
          <cell r="A326" t="str">
            <v>L</v>
          </cell>
        </row>
        <row r="327">
          <cell r="A327" t="str">
            <v>L12</v>
          </cell>
        </row>
        <row r="328">
          <cell r="A328" t="str">
            <v>L02</v>
          </cell>
        </row>
        <row r="329">
          <cell r="A329" t="str">
            <v>L01</v>
          </cell>
        </row>
        <row r="330">
          <cell r="A330" t="str">
            <v>L11</v>
          </cell>
        </row>
        <row r="331">
          <cell r="A331" t="str">
            <v>L03</v>
          </cell>
        </row>
        <row r="332">
          <cell r="A332" t="str">
            <v>L04</v>
          </cell>
        </row>
        <row r="333">
          <cell r="A333" t="str">
            <v>L05</v>
          </cell>
        </row>
        <row r="334">
          <cell r="A334" t="str">
            <v>L06</v>
          </cell>
        </row>
        <row r="335">
          <cell r="A335" t="str">
            <v>L07</v>
          </cell>
        </row>
        <row r="336">
          <cell r="A336" t="str">
            <v>L08</v>
          </cell>
        </row>
        <row r="337">
          <cell r="A337" t="str">
            <v>L09</v>
          </cell>
        </row>
        <row r="338">
          <cell r="A338" t="str">
            <v>L10</v>
          </cell>
        </row>
        <row r="339">
          <cell r="A339" t="str">
            <v>L13</v>
          </cell>
        </row>
        <row r="340">
          <cell r="A340" t="str">
            <v>L14</v>
          </cell>
        </row>
        <row r="341">
          <cell r="A341" t="str">
            <v>L15</v>
          </cell>
        </row>
        <row r="342">
          <cell r="A342" t="str">
            <v>L16</v>
          </cell>
        </row>
        <row r="343">
          <cell r="A343" t="str">
            <v>L17</v>
          </cell>
        </row>
        <row r="344">
          <cell r="A344" t="str">
            <v>L18</v>
          </cell>
        </row>
        <row r="345">
          <cell r="A345" t="str">
            <v>L19</v>
          </cell>
        </row>
        <row r="346">
          <cell r="A346" t="str">
            <v>L20</v>
          </cell>
        </row>
        <row r="347">
          <cell r="A347" t="str">
            <v>L21</v>
          </cell>
        </row>
        <row r="348">
          <cell r="A348" t="str">
            <v>L22</v>
          </cell>
        </row>
        <row r="349">
          <cell r="A349" t="str">
            <v>L23</v>
          </cell>
        </row>
        <row r="350">
          <cell r="A350" t="str">
            <v>L24</v>
          </cell>
        </row>
        <row r="351">
          <cell r="A351" t="str">
            <v>L25</v>
          </cell>
        </row>
        <row r="352">
          <cell r="A352" t="str">
            <v>L26</v>
          </cell>
        </row>
        <row r="353">
          <cell r="A353" t="str">
            <v>L27</v>
          </cell>
        </row>
        <row r="354">
          <cell r="A354" t="str">
            <v>M</v>
          </cell>
        </row>
        <row r="355">
          <cell r="A355" t="str">
            <v>M01</v>
          </cell>
        </row>
        <row r="356">
          <cell r="A356" t="str">
            <v>M02</v>
          </cell>
        </row>
        <row r="359">
          <cell r="A359" t="str">
            <v>O</v>
          </cell>
        </row>
        <row r="360">
          <cell r="A360" t="str">
            <v>O36</v>
          </cell>
        </row>
        <row r="361">
          <cell r="A361" t="str">
            <v>O12</v>
          </cell>
        </row>
        <row r="362">
          <cell r="A362" t="str">
            <v>O32</v>
          </cell>
        </row>
        <row r="363">
          <cell r="A363" t="str">
            <v>O39</v>
          </cell>
        </row>
        <row r="364">
          <cell r="A364" t="str">
            <v>O28</v>
          </cell>
        </row>
        <row r="365">
          <cell r="A365" t="str">
            <v>O01</v>
          </cell>
        </row>
        <row r="366">
          <cell r="A366" t="str">
            <v>O33</v>
          </cell>
        </row>
        <row r="367">
          <cell r="A367" t="str">
            <v>O24</v>
          </cell>
        </row>
        <row r="368">
          <cell r="A368" t="str">
            <v>O02</v>
          </cell>
        </row>
        <row r="369">
          <cell r="A369" t="str">
            <v>O03</v>
          </cell>
        </row>
        <row r="370">
          <cell r="A370" t="str">
            <v>O22</v>
          </cell>
        </row>
        <row r="371">
          <cell r="A371" t="str">
            <v>O06</v>
          </cell>
        </row>
        <row r="372">
          <cell r="A372" t="str">
            <v>O27</v>
          </cell>
        </row>
        <row r="373">
          <cell r="A373" t="str">
            <v>O26</v>
          </cell>
        </row>
        <row r="374">
          <cell r="A374" t="str">
            <v>O07</v>
          </cell>
        </row>
        <row r="375">
          <cell r="A375" t="str">
            <v>O08</v>
          </cell>
        </row>
        <row r="376">
          <cell r="A376" t="str">
            <v>O08A</v>
          </cell>
        </row>
        <row r="377">
          <cell r="A377" t="str">
            <v>O09</v>
          </cell>
        </row>
        <row r="378">
          <cell r="A378" t="str">
            <v>O37</v>
          </cell>
        </row>
        <row r="379">
          <cell r="A379" t="str">
            <v>O10</v>
          </cell>
        </row>
        <row r="380">
          <cell r="A380" t="str">
            <v>O11</v>
          </cell>
        </row>
        <row r="381">
          <cell r="A381" t="str">
            <v>O38</v>
          </cell>
        </row>
        <row r="382">
          <cell r="A382" t="str">
            <v>O29</v>
          </cell>
        </row>
        <row r="383">
          <cell r="A383" t="str">
            <v>O05</v>
          </cell>
        </row>
        <row r="384">
          <cell r="A384" t="str">
            <v>O31</v>
          </cell>
        </row>
        <row r="385">
          <cell r="A385" t="str">
            <v>O13</v>
          </cell>
        </row>
        <row r="386">
          <cell r="A386" t="str">
            <v>O14</v>
          </cell>
        </row>
        <row r="387">
          <cell r="A387" t="str">
            <v>O15</v>
          </cell>
        </row>
        <row r="388">
          <cell r="A388" t="str">
            <v>O04</v>
          </cell>
        </row>
        <row r="389">
          <cell r="A389" t="str">
            <v>O16</v>
          </cell>
        </row>
        <row r="390">
          <cell r="A390" t="str">
            <v>O17</v>
          </cell>
        </row>
        <row r="391">
          <cell r="A391" t="str">
            <v>O30</v>
          </cell>
        </row>
        <row r="392">
          <cell r="A392" t="str">
            <v>O35</v>
          </cell>
        </row>
        <row r="393">
          <cell r="A393" t="str">
            <v>O25</v>
          </cell>
        </row>
        <row r="394">
          <cell r="A394" t="str">
            <v>O18</v>
          </cell>
        </row>
        <row r="395">
          <cell r="A395" t="str">
            <v>O34</v>
          </cell>
        </row>
        <row r="396">
          <cell r="A396" t="str">
            <v>O19</v>
          </cell>
        </row>
        <row r="397">
          <cell r="A397" t="str">
            <v>O20</v>
          </cell>
        </row>
        <row r="398">
          <cell r="A398" t="str">
            <v>O20A</v>
          </cell>
        </row>
        <row r="399">
          <cell r="A399" t="str">
            <v>O21</v>
          </cell>
        </row>
        <row r="400">
          <cell r="A400" t="str">
            <v>O23</v>
          </cell>
        </row>
        <row r="401">
          <cell r="A401" t="str">
            <v>O40</v>
          </cell>
        </row>
        <row r="402">
          <cell r="A402" t="str">
            <v>O41</v>
          </cell>
        </row>
        <row r="403">
          <cell r="A403" t="str">
            <v>O42</v>
          </cell>
        </row>
        <row r="404">
          <cell r="A404" t="str">
            <v>O43</v>
          </cell>
        </row>
        <row r="405">
          <cell r="A405" t="str">
            <v>O44</v>
          </cell>
        </row>
        <row r="406">
          <cell r="A406" t="str">
            <v>O45</v>
          </cell>
        </row>
        <row r="407">
          <cell r="A407" t="str">
            <v>O46</v>
          </cell>
        </row>
        <row r="408">
          <cell r="A408" t="str">
            <v>O47</v>
          </cell>
        </row>
        <row r="409">
          <cell r="A409" t="str">
            <v>O48</v>
          </cell>
        </row>
        <row r="410">
          <cell r="A410" t="str">
            <v>O49</v>
          </cell>
        </row>
        <row r="411">
          <cell r="A411" t="str">
            <v>O50</v>
          </cell>
        </row>
        <row r="412">
          <cell r="A412">
            <v>1</v>
          </cell>
        </row>
        <row r="413">
          <cell r="A413">
            <v>1</v>
          </cell>
        </row>
        <row r="414">
          <cell r="A414" t="str">
            <v>P</v>
          </cell>
        </row>
        <row r="415">
          <cell r="A415" t="str">
            <v>P12</v>
          </cell>
        </row>
        <row r="416">
          <cell r="A416" t="str">
            <v>P11</v>
          </cell>
        </row>
        <row r="417">
          <cell r="A417" t="str">
            <v>P09</v>
          </cell>
        </row>
        <row r="418">
          <cell r="A418" t="str">
            <v>P01</v>
          </cell>
        </row>
        <row r="419">
          <cell r="A419" t="str">
            <v>P16</v>
          </cell>
        </row>
        <row r="420">
          <cell r="A420" t="str">
            <v>P17</v>
          </cell>
        </row>
        <row r="421">
          <cell r="A421" t="str">
            <v>P15</v>
          </cell>
        </row>
        <row r="422">
          <cell r="A422" t="str">
            <v>P02</v>
          </cell>
        </row>
        <row r="423">
          <cell r="A423" t="str">
            <v>P04</v>
          </cell>
        </row>
        <row r="424">
          <cell r="A424" t="str">
            <v>P03</v>
          </cell>
        </row>
        <row r="425">
          <cell r="A425" t="str">
            <v>P10</v>
          </cell>
        </row>
        <row r="426">
          <cell r="A426" t="str">
            <v>P05</v>
          </cell>
        </row>
        <row r="427">
          <cell r="A427" t="str">
            <v>P07</v>
          </cell>
        </row>
        <row r="428">
          <cell r="A428" t="str">
            <v>P13</v>
          </cell>
        </row>
        <row r="429">
          <cell r="A429" t="str">
            <v>P14</v>
          </cell>
        </row>
        <row r="430">
          <cell r="A430" t="str">
            <v>P06</v>
          </cell>
        </row>
        <row r="431">
          <cell r="A431" t="str">
            <v>P08</v>
          </cell>
        </row>
        <row r="432">
          <cell r="A432" t="str">
            <v>P18</v>
          </cell>
        </row>
        <row r="433">
          <cell r="A433" t="str">
            <v>P19</v>
          </cell>
        </row>
        <row r="434">
          <cell r="A434" t="str">
            <v>P20</v>
          </cell>
        </row>
        <row r="435">
          <cell r="A435" t="str">
            <v>P21</v>
          </cell>
        </row>
        <row r="436">
          <cell r="A436" t="str">
            <v>Q</v>
          </cell>
        </row>
        <row r="437">
          <cell r="A437" t="str">
            <v>Q06</v>
          </cell>
        </row>
        <row r="438">
          <cell r="A438" t="str">
            <v>Q02</v>
          </cell>
        </row>
        <row r="439">
          <cell r="A439" t="str">
            <v>Q03</v>
          </cell>
        </row>
        <row r="440">
          <cell r="A440" t="str">
            <v>Q05</v>
          </cell>
        </row>
        <row r="441">
          <cell r="A441" t="str">
            <v>Q01</v>
          </cell>
        </row>
        <row r="442">
          <cell r="A442" t="str">
            <v>Q04</v>
          </cell>
        </row>
        <row r="443">
          <cell r="A443" t="str">
            <v>Q07</v>
          </cell>
        </row>
        <row r="444">
          <cell r="A444" t="str">
            <v>Q08</v>
          </cell>
        </row>
        <row r="445">
          <cell r="A445" t="str">
            <v>Q09</v>
          </cell>
        </row>
        <row r="446">
          <cell r="A446" t="str">
            <v>Q10</v>
          </cell>
        </row>
        <row r="447">
          <cell r="A447" t="str">
            <v>R</v>
          </cell>
        </row>
        <row r="448">
          <cell r="A448" t="str">
            <v>R02</v>
          </cell>
        </row>
        <row r="449">
          <cell r="A449" t="str">
            <v>R01</v>
          </cell>
        </row>
        <row r="450">
          <cell r="A450" t="str">
            <v>R03</v>
          </cell>
        </row>
        <row r="451">
          <cell r="A451" t="str">
            <v>R04</v>
          </cell>
        </row>
        <row r="452">
          <cell r="A452" t="str">
            <v>R05</v>
          </cell>
        </row>
        <row r="453">
          <cell r="A453" t="str">
            <v>R06</v>
          </cell>
        </row>
        <row r="454">
          <cell r="A454" t="str">
            <v>R07</v>
          </cell>
        </row>
        <row r="455">
          <cell r="A455" t="str">
            <v>S</v>
          </cell>
        </row>
        <row r="456">
          <cell r="A456" t="str">
            <v>S108</v>
          </cell>
        </row>
        <row r="457">
          <cell r="A457" t="str">
            <v>S122</v>
          </cell>
        </row>
        <row r="458">
          <cell r="A458" t="str">
            <v>S169</v>
          </cell>
        </row>
        <row r="459">
          <cell r="A459" t="str">
            <v>S170</v>
          </cell>
        </row>
        <row r="460">
          <cell r="A460" t="str">
            <v>S90</v>
          </cell>
        </row>
        <row r="461">
          <cell r="A461" t="str">
            <v>S163</v>
          </cell>
        </row>
        <row r="462">
          <cell r="A462" t="str">
            <v>S91</v>
          </cell>
        </row>
        <row r="463">
          <cell r="A463" t="str">
            <v>S89</v>
          </cell>
        </row>
        <row r="464">
          <cell r="A464" t="str">
            <v>S235</v>
          </cell>
        </row>
        <row r="465">
          <cell r="A465" t="str">
            <v>S92</v>
          </cell>
        </row>
        <row r="466">
          <cell r="A466" t="str">
            <v>S177</v>
          </cell>
        </row>
        <row r="467">
          <cell r="A467" t="str">
            <v>S93</v>
          </cell>
        </row>
        <row r="468">
          <cell r="A468" t="str">
            <v>S178</v>
          </cell>
        </row>
        <row r="469">
          <cell r="A469" t="str">
            <v>S179</v>
          </cell>
        </row>
        <row r="470">
          <cell r="A470" t="str">
            <v>S01</v>
          </cell>
        </row>
        <row r="471">
          <cell r="A471" t="str">
            <v>S01A</v>
          </cell>
        </row>
        <row r="472">
          <cell r="A472" t="str">
            <v>S02</v>
          </cell>
        </row>
        <row r="473">
          <cell r="A473" t="str">
            <v>S130</v>
          </cell>
        </row>
        <row r="474">
          <cell r="A474" t="str">
            <v>S133</v>
          </cell>
        </row>
        <row r="475">
          <cell r="A475" t="str">
            <v>S98</v>
          </cell>
        </row>
        <row r="476">
          <cell r="A476" t="str">
            <v>S99</v>
          </cell>
        </row>
        <row r="477">
          <cell r="A477" t="str">
            <v>S136</v>
          </cell>
        </row>
        <row r="478">
          <cell r="A478" t="str">
            <v>S117</v>
          </cell>
        </row>
        <row r="479">
          <cell r="A479" t="str">
            <v>S116</v>
          </cell>
        </row>
        <row r="480">
          <cell r="A480" t="str">
            <v>S04</v>
          </cell>
        </row>
        <row r="481">
          <cell r="A481" t="str">
            <v>S115</v>
          </cell>
        </row>
        <row r="482">
          <cell r="A482" t="str">
            <v>S03</v>
          </cell>
        </row>
        <row r="483">
          <cell r="A483" t="str">
            <v>S05</v>
          </cell>
        </row>
        <row r="484">
          <cell r="A484" t="str">
            <v>S145</v>
          </cell>
        </row>
        <row r="485">
          <cell r="A485" t="str">
            <v>S06</v>
          </cell>
        </row>
        <row r="486">
          <cell r="A486" t="str">
            <v>S146</v>
          </cell>
        </row>
        <row r="487">
          <cell r="A487" t="str">
            <v>S10</v>
          </cell>
        </row>
        <row r="488">
          <cell r="A488" t="str">
            <v>S196</v>
          </cell>
        </row>
        <row r="489">
          <cell r="A489" t="str">
            <v>S113</v>
          </cell>
        </row>
        <row r="490">
          <cell r="A490" t="str">
            <v>S11</v>
          </cell>
        </row>
        <row r="491">
          <cell r="A491" t="str">
            <v>S188</v>
          </cell>
        </row>
        <row r="492">
          <cell r="A492" t="str">
            <v>S87</v>
          </cell>
        </row>
        <row r="493">
          <cell r="A493" t="str">
            <v>S88</v>
          </cell>
        </row>
        <row r="494">
          <cell r="A494" t="str">
            <v>S152</v>
          </cell>
        </row>
        <row r="495">
          <cell r="A495" t="str">
            <v>S151</v>
          </cell>
        </row>
        <row r="496">
          <cell r="A496" t="str">
            <v>S149</v>
          </cell>
        </row>
        <row r="497">
          <cell r="A497" t="str">
            <v>S239</v>
          </cell>
        </row>
        <row r="498">
          <cell r="A498" t="str">
            <v>S153</v>
          </cell>
        </row>
        <row r="499">
          <cell r="A499" t="str">
            <v>S234</v>
          </cell>
        </row>
        <row r="500">
          <cell r="A500" t="str">
            <v>S150</v>
          </cell>
        </row>
        <row r="501">
          <cell r="A501" t="str">
            <v>S217</v>
          </cell>
        </row>
        <row r="502">
          <cell r="A502" t="str">
            <v>S94</v>
          </cell>
        </row>
        <row r="503">
          <cell r="A503" t="str">
            <v>S37</v>
          </cell>
        </row>
        <row r="504">
          <cell r="A504" t="str">
            <v>S100</v>
          </cell>
        </row>
        <row r="505">
          <cell r="A505" t="str">
            <v>S101</v>
          </cell>
        </row>
        <row r="506">
          <cell r="A506" t="str">
            <v>S135</v>
          </cell>
        </row>
        <row r="507">
          <cell r="A507" t="str">
            <v>S233</v>
          </cell>
        </row>
        <row r="508">
          <cell r="A508" t="str">
            <v>S12</v>
          </cell>
        </row>
        <row r="509">
          <cell r="A509" t="str">
            <v>S13</v>
          </cell>
        </row>
        <row r="510">
          <cell r="A510" t="str">
            <v>S14</v>
          </cell>
        </row>
        <row r="511">
          <cell r="A511" t="str">
            <v>S123</v>
          </cell>
        </row>
        <row r="512">
          <cell r="A512" t="str">
            <v>S15</v>
          </cell>
        </row>
        <row r="513">
          <cell r="A513" t="str">
            <v>S138</v>
          </cell>
        </row>
        <row r="514">
          <cell r="A514" t="str">
            <v>S139</v>
          </cell>
        </row>
        <row r="515">
          <cell r="A515" t="str">
            <v>S140</v>
          </cell>
        </row>
        <row r="516">
          <cell r="A516" t="str">
            <v>S173</v>
          </cell>
        </row>
        <row r="517">
          <cell r="A517" t="str">
            <v>S16</v>
          </cell>
        </row>
        <row r="518">
          <cell r="A518" t="str">
            <v>S17</v>
          </cell>
        </row>
        <row r="519">
          <cell r="A519" t="str">
            <v>S18</v>
          </cell>
        </row>
        <row r="520">
          <cell r="A520" t="str">
            <v>S08</v>
          </cell>
        </row>
        <row r="521">
          <cell r="A521" t="str">
            <v>S19</v>
          </cell>
        </row>
        <row r="522">
          <cell r="A522" t="str">
            <v>S219</v>
          </cell>
        </row>
        <row r="523">
          <cell r="A523" t="str">
            <v>S111</v>
          </cell>
        </row>
        <row r="524">
          <cell r="A524" t="str">
            <v>S165</v>
          </cell>
        </row>
        <row r="525">
          <cell r="A525" t="str">
            <v>S213</v>
          </cell>
        </row>
        <row r="526">
          <cell r="A526" t="str">
            <v>S211</v>
          </cell>
        </row>
        <row r="527">
          <cell r="A527" t="str">
            <v>S212</v>
          </cell>
        </row>
        <row r="528">
          <cell r="A528" t="str">
            <v>S210</v>
          </cell>
        </row>
        <row r="529">
          <cell r="A529" t="str">
            <v>S207</v>
          </cell>
        </row>
        <row r="530">
          <cell r="A530" t="str">
            <v>S208</v>
          </cell>
        </row>
        <row r="531">
          <cell r="A531" t="str">
            <v>S209</v>
          </cell>
        </row>
        <row r="532">
          <cell r="A532" t="str">
            <v>S206</v>
          </cell>
        </row>
        <row r="533">
          <cell r="A533" t="str">
            <v>S203</v>
          </cell>
        </row>
        <row r="534">
          <cell r="A534" t="str">
            <v>S204</v>
          </cell>
        </row>
        <row r="535">
          <cell r="A535" t="str">
            <v>S205</v>
          </cell>
        </row>
        <row r="536">
          <cell r="A536" t="str">
            <v>S202</v>
          </cell>
        </row>
        <row r="537">
          <cell r="A537" t="str">
            <v>S200</v>
          </cell>
        </row>
        <row r="538">
          <cell r="A538" t="str">
            <v>S201</v>
          </cell>
        </row>
        <row r="539">
          <cell r="A539" t="str">
            <v>S156</v>
          </cell>
        </row>
        <row r="540">
          <cell r="A540" t="str">
            <v>S21</v>
          </cell>
        </row>
        <row r="541">
          <cell r="A541" t="str">
            <v>S155</v>
          </cell>
        </row>
        <row r="542">
          <cell r="A542" t="str">
            <v>S124</v>
          </cell>
        </row>
        <row r="543">
          <cell r="A543" t="str">
            <v>S186</v>
          </cell>
        </row>
        <row r="544">
          <cell r="A544" t="str">
            <v>S187</v>
          </cell>
        </row>
        <row r="545">
          <cell r="A545" t="str">
            <v>S106</v>
          </cell>
        </row>
        <row r="546">
          <cell r="A546" t="str">
            <v>S179</v>
          </cell>
        </row>
        <row r="547">
          <cell r="A547" t="str">
            <v>S180</v>
          </cell>
        </row>
        <row r="548">
          <cell r="A548" t="str">
            <v>S22</v>
          </cell>
        </row>
        <row r="549">
          <cell r="A549" t="str">
            <v>S195</v>
          </cell>
        </row>
        <row r="550">
          <cell r="A550" t="str">
            <v>S218</v>
          </cell>
        </row>
        <row r="551">
          <cell r="A551" t="str">
            <v>S23</v>
          </cell>
        </row>
        <row r="552">
          <cell r="A552" t="str">
            <v>S157</v>
          </cell>
        </row>
        <row r="553">
          <cell r="A553" t="str">
            <v>S112</v>
          </cell>
        </row>
        <row r="554">
          <cell r="A554" t="str">
            <v>S24</v>
          </cell>
        </row>
        <row r="555">
          <cell r="A555" t="str">
            <v>S25</v>
          </cell>
        </row>
        <row r="556">
          <cell r="A556" t="str">
            <v>S27</v>
          </cell>
        </row>
        <row r="557">
          <cell r="A557" t="str">
            <v>S118</v>
          </cell>
        </row>
        <row r="558">
          <cell r="A558" t="str">
            <v>S26</v>
          </cell>
        </row>
        <row r="559">
          <cell r="A559" t="str">
            <v>S28</v>
          </cell>
        </row>
        <row r="560">
          <cell r="A560" t="str">
            <v>S142</v>
          </cell>
        </row>
        <row r="561">
          <cell r="A561" t="str">
            <v>S143</v>
          </cell>
        </row>
        <row r="562">
          <cell r="A562" t="str">
            <v>S29</v>
          </cell>
        </row>
        <row r="563">
          <cell r="A563" t="str">
            <v>S144</v>
          </cell>
        </row>
        <row r="564">
          <cell r="A564" t="str">
            <v>S30</v>
          </cell>
        </row>
        <row r="565">
          <cell r="A565" t="str">
            <v>S109</v>
          </cell>
        </row>
        <row r="566">
          <cell r="A566" t="str">
            <v>S220</v>
          </cell>
        </row>
        <row r="567">
          <cell r="A567" t="str">
            <v>S31</v>
          </cell>
        </row>
        <row r="568">
          <cell r="A568" t="str">
            <v>S243</v>
          </cell>
        </row>
        <row r="569">
          <cell r="A569" t="str">
            <v>S32</v>
          </cell>
        </row>
        <row r="570">
          <cell r="A570" t="str">
            <v>S33</v>
          </cell>
        </row>
        <row r="571">
          <cell r="A571" t="str">
            <v>S102</v>
          </cell>
        </row>
        <row r="572">
          <cell r="A572" t="str">
            <v>S110</v>
          </cell>
        </row>
        <row r="573">
          <cell r="A573" t="str">
            <v>S232</v>
          </cell>
        </row>
        <row r="574">
          <cell r="A574" t="str">
            <v>S231</v>
          </cell>
        </row>
        <row r="575">
          <cell r="A575" t="str">
            <v>S34</v>
          </cell>
        </row>
        <row r="576">
          <cell r="A576" t="str">
            <v>S125</v>
          </cell>
        </row>
        <row r="577">
          <cell r="A577" t="str">
            <v>S126</v>
          </cell>
        </row>
        <row r="578">
          <cell r="A578" t="str">
            <v>S65</v>
          </cell>
        </row>
        <row r="579">
          <cell r="A579" t="str">
            <v>S35</v>
          </cell>
        </row>
        <row r="580">
          <cell r="A580" t="str">
            <v>S167</v>
          </cell>
        </row>
        <row r="581">
          <cell r="A581" t="str">
            <v>S36</v>
          </cell>
        </row>
        <row r="582">
          <cell r="A582" t="str">
            <v>S221</v>
          </cell>
        </row>
        <row r="583">
          <cell r="A583" t="str">
            <v>S222</v>
          </cell>
        </row>
        <row r="584">
          <cell r="A584" t="str">
            <v>S222A</v>
          </cell>
        </row>
        <row r="585">
          <cell r="A585" t="str">
            <v>S224</v>
          </cell>
        </row>
        <row r="586">
          <cell r="A586" t="str">
            <v>S105</v>
          </cell>
        </row>
        <row r="587">
          <cell r="A587" t="str">
            <v>S107</v>
          </cell>
        </row>
        <row r="588">
          <cell r="A588" t="str">
            <v>S60</v>
          </cell>
        </row>
        <row r="589">
          <cell r="A589" t="str">
            <v>S225</v>
          </cell>
        </row>
        <row r="590">
          <cell r="A590" t="str">
            <v>S226</v>
          </cell>
        </row>
        <row r="591">
          <cell r="A591" t="str">
            <v>S131</v>
          </cell>
        </row>
        <row r="592">
          <cell r="A592" t="str">
            <v>S134</v>
          </cell>
        </row>
        <row r="593">
          <cell r="A593" t="str">
            <v>S181</v>
          </cell>
        </row>
        <row r="594">
          <cell r="A594" t="str">
            <v>S182</v>
          </cell>
        </row>
        <row r="595">
          <cell r="A595" t="str">
            <v>S172</v>
          </cell>
        </row>
        <row r="596">
          <cell r="A596" t="str">
            <v>S38</v>
          </cell>
        </row>
        <row r="597">
          <cell r="A597" t="str">
            <v>S183</v>
          </cell>
        </row>
        <row r="598">
          <cell r="A598" t="str">
            <v>S39</v>
          </cell>
        </row>
        <row r="599">
          <cell r="A599" t="str">
            <v>S159</v>
          </cell>
        </row>
        <row r="600">
          <cell r="A600" t="str">
            <v>S07</v>
          </cell>
        </row>
        <row r="601">
          <cell r="A601" t="str">
            <v>S40</v>
          </cell>
        </row>
        <row r="602">
          <cell r="A602" t="str">
            <v>S158</v>
          </cell>
        </row>
        <row r="603">
          <cell r="A603" t="str">
            <v>S129</v>
          </cell>
        </row>
        <row r="604">
          <cell r="A604" t="str">
            <v>S166</v>
          </cell>
        </row>
        <row r="605">
          <cell r="A605" t="str">
            <v>S103</v>
          </cell>
        </row>
        <row r="606">
          <cell r="A606" t="str">
            <v>S104</v>
          </cell>
        </row>
        <row r="607">
          <cell r="A607" t="str">
            <v>S160</v>
          </cell>
        </row>
        <row r="608">
          <cell r="A608" t="str">
            <v>S160A</v>
          </cell>
        </row>
        <row r="609">
          <cell r="A609" t="str">
            <v>S46</v>
          </cell>
        </row>
        <row r="610">
          <cell r="A610" t="str">
            <v>S47</v>
          </cell>
        </row>
        <row r="611">
          <cell r="A611" t="str">
            <v>S48</v>
          </cell>
        </row>
        <row r="612">
          <cell r="A612" t="str">
            <v>S48A</v>
          </cell>
        </row>
        <row r="613">
          <cell r="A613" t="str">
            <v>S48B</v>
          </cell>
        </row>
        <row r="614">
          <cell r="A614" t="str">
            <v>S214</v>
          </cell>
        </row>
        <row r="615">
          <cell r="A615" t="str">
            <v>S114</v>
          </cell>
        </row>
        <row r="616">
          <cell r="A616" t="str">
            <v>S41</v>
          </cell>
        </row>
        <row r="617">
          <cell r="A617" t="str">
            <v>S120</v>
          </cell>
        </row>
        <row r="618">
          <cell r="A618" t="str">
            <v>S171</v>
          </cell>
        </row>
        <row r="619">
          <cell r="A619" t="str">
            <v>S09</v>
          </cell>
        </row>
        <row r="620">
          <cell r="A620" t="str">
            <v>S09A</v>
          </cell>
        </row>
        <row r="621">
          <cell r="A621" t="str">
            <v>S09B</v>
          </cell>
        </row>
        <row r="622">
          <cell r="A622" t="str">
            <v>S09C</v>
          </cell>
        </row>
        <row r="623">
          <cell r="A623" t="str">
            <v>S132</v>
          </cell>
        </row>
        <row r="624">
          <cell r="A624" t="str">
            <v>S242</v>
          </cell>
        </row>
        <row r="625">
          <cell r="A625" t="str">
            <v>S241</v>
          </cell>
        </row>
        <row r="626">
          <cell r="A626" t="str">
            <v>S42</v>
          </cell>
        </row>
        <row r="627">
          <cell r="A627" t="str">
            <v>S43</v>
          </cell>
        </row>
        <row r="628">
          <cell r="A628" t="str">
            <v>S44</v>
          </cell>
        </row>
        <row r="629">
          <cell r="A629" t="str">
            <v>S56</v>
          </cell>
        </row>
        <row r="630">
          <cell r="A630" t="str">
            <v>S71</v>
          </cell>
        </row>
        <row r="631">
          <cell r="A631" t="str">
            <v>S71A</v>
          </cell>
        </row>
        <row r="632">
          <cell r="A632" t="str">
            <v>S71B</v>
          </cell>
        </row>
        <row r="633">
          <cell r="A633" t="str">
            <v>S71C</v>
          </cell>
        </row>
        <row r="634">
          <cell r="A634" t="str">
            <v>S72</v>
          </cell>
        </row>
        <row r="635">
          <cell r="A635" t="str">
            <v>S45</v>
          </cell>
        </row>
        <row r="636">
          <cell r="A636" t="str">
            <v>S121</v>
          </cell>
        </row>
        <row r="637">
          <cell r="A637" t="str">
            <v>S228</v>
          </cell>
        </row>
        <row r="638">
          <cell r="A638" t="str">
            <v>S229</v>
          </cell>
        </row>
        <row r="639">
          <cell r="A639" t="str">
            <v>S230</v>
          </cell>
        </row>
        <row r="640">
          <cell r="A640" t="str">
            <v>S20</v>
          </cell>
        </row>
        <row r="641">
          <cell r="A641" t="str">
            <v>S227</v>
          </cell>
        </row>
        <row r="642">
          <cell r="A642" t="str">
            <v>S50</v>
          </cell>
        </row>
        <row r="643">
          <cell r="A643" t="str">
            <v>S162</v>
          </cell>
        </row>
        <row r="644">
          <cell r="A644" t="str">
            <v>S51</v>
          </cell>
        </row>
        <row r="645">
          <cell r="A645" t="str">
            <v>S49</v>
          </cell>
        </row>
        <row r="646">
          <cell r="A646" t="str">
            <v>S52</v>
          </cell>
        </row>
        <row r="647">
          <cell r="A647" t="str">
            <v>S53</v>
          </cell>
        </row>
        <row r="648">
          <cell r="A648" t="str">
            <v>S54</v>
          </cell>
        </row>
        <row r="649">
          <cell r="A649" t="str">
            <v>S154</v>
          </cell>
        </row>
        <row r="650">
          <cell r="A650" t="str">
            <v>S55</v>
          </cell>
        </row>
        <row r="651">
          <cell r="A651" t="str">
            <v>S59</v>
          </cell>
        </row>
        <row r="652">
          <cell r="A652" t="str">
            <v>S58</v>
          </cell>
        </row>
        <row r="653">
          <cell r="A653" t="str">
            <v>S96</v>
          </cell>
        </row>
        <row r="654">
          <cell r="A654" t="str">
            <v>S97</v>
          </cell>
        </row>
        <row r="655">
          <cell r="A655" t="str">
            <v>S57</v>
          </cell>
        </row>
        <row r="656">
          <cell r="A656" t="str">
            <v>S62</v>
          </cell>
        </row>
        <row r="657">
          <cell r="A657" t="str">
            <v>S63</v>
          </cell>
        </row>
        <row r="658">
          <cell r="A658" t="str">
            <v>S61</v>
          </cell>
        </row>
        <row r="659">
          <cell r="A659" t="str">
            <v>S164</v>
          </cell>
        </row>
        <row r="660">
          <cell r="A660" t="str">
            <v>S168</v>
          </cell>
        </row>
        <row r="661">
          <cell r="A661" t="str">
            <v>S199</v>
          </cell>
        </row>
        <row r="662">
          <cell r="A662" t="str">
            <v>S197</v>
          </cell>
        </row>
        <row r="663">
          <cell r="A663" t="str">
            <v>S198</v>
          </cell>
        </row>
        <row r="664">
          <cell r="A664" t="str">
            <v>S75</v>
          </cell>
        </row>
        <row r="665">
          <cell r="A665" t="str">
            <v>S141</v>
          </cell>
        </row>
        <row r="666">
          <cell r="A666" t="str">
            <v>S161</v>
          </cell>
        </row>
        <row r="667">
          <cell r="A667" t="str">
            <v>S66</v>
          </cell>
        </row>
        <row r="668">
          <cell r="A668" t="str">
            <v>S67</v>
          </cell>
        </row>
        <row r="669">
          <cell r="A669" t="str">
            <v>S68</v>
          </cell>
        </row>
        <row r="670">
          <cell r="A670" t="str">
            <v>S69</v>
          </cell>
        </row>
        <row r="671">
          <cell r="A671" t="str">
            <v>S215</v>
          </cell>
        </row>
        <row r="672">
          <cell r="A672" t="str">
            <v>S240</v>
          </cell>
        </row>
        <row r="673">
          <cell r="A673" t="str">
            <v>S127</v>
          </cell>
        </row>
        <row r="674">
          <cell r="A674" t="str">
            <v>S128</v>
          </cell>
        </row>
        <row r="675">
          <cell r="A675" t="str">
            <v>S64</v>
          </cell>
        </row>
        <row r="676">
          <cell r="A676" t="str">
            <v>S64A</v>
          </cell>
        </row>
        <row r="677">
          <cell r="A677" t="str">
            <v>S64B</v>
          </cell>
        </row>
        <row r="678">
          <cell r="A678" t="str">
            <v>S64C</v>
          </cell>
        </row>
        <row r="679">
          <cell r="A679" t="str">
            <v>S64D</v>
          </cell>
        </row>
        <row r="680">
          <cell r="A680" t="str">
            <v>S64E</v>
          </cell>
        </row>
        <row r="681">
          <cell r="A681" t="str">
            <v>S64F</v>
          </cell>
        </row>
        <row r="682">
          <cell r="A682" t="str">
            <v>S64G</v>
          </cell>
        </row>
        <row r="683">
          <cell r="A683" t="str">
            <v>S70</v>
          </cell>
        </row>
        <row r="684">
          <cell r="A684" t="str">
            <v>S73</v>
          </cell>
        </row>
        <row r="685">
          <cell r="A685" t="str">
            <v>S74</v>
          </cell>
        </row>
        <row r="686">
          <cell r="A686" t="str">
            <v>S95</v>
          </cell>
        </row>
        <row r="687">
          <cell r="A687" t="str">
            <v>S95A</v>
          </cell>
        </row>
        <row r="688">
          <cell r="A688" t="str">
            <v>S184</v>
          </cell>
        </row>
        <row r="689">
          <cell r="A689" t="str">
            <v>S185</v>
          </cell>
        </row>
        <row r="690">
          <cell r="A690" t="str">
            <v>S238</v>
          </cell>
        </row>
        <row r="691">
          <cell r="A691" t="str">
            <v>S77</v>
          </cell>
        </row>
        <row r="692">
          <cell r="A692" t="str">
            <v>S119</v>
          </cell>
        </row>
        <row r="693">
          <cell r="A693" t="str">
            <v>S76</v>
          </cell>
        </row>
        <row r="694">
          <cell r="A694" t="str">
            <v>S80</v>
          </cell>
        </row>
        <row r="695">
          <cell r="A695" t="str">
            <v>S78</v>
          </cell>
        </row>
        <row r="696">
          <cell r="A696" t="str">
            <v>S147</v>
          </cell>
        </row>
        <row r="697">
          <cell r="A697" t="str">
            <v>S79</v>
          </cell>
        </row>
        <row r="698">
          <cell r="A698" t="str">
            <v>S148</v>
          </cell>
        </row>
        <row r="699">
          <cell r="A699" t="str">
            <v>S194</v>
          </cell>
        </row>
        <row r="700">
          <cell r="A700" t="str">
            <v>S216</v>
          </cell>
        </row>
        <row r="701">
          <cell r="A701" t="str">
            <v>S236</v>
          </cell>
        </row>
        <row r="702">
          <cell r="A702" t="str">
            <v>S81</v>
          </cell>
        </row>
        <row r="703">
          <cell r="A703" t="str">
            <v>S82</v>
          </cell>
        </row>
        <row r="704">
          <cell r="A704" t="str">
            <v>S190</v>
          </cell>
        </row>
        <row r="705">
          <cell r="A705" t="str">
            <v>S191</v>
          </cell>
        </row>
        <row r="706">
          <cell r="A706" t="str">
            <v>S237</v>
          </cell>
        </row>
        <row r="707">
          <cell r="A707" t="str">
            <v>S192</v>
          </cell>
        </row>
        <row r="708">
          <cell r="A708" t="str">
            <v>S189</v>
          </cell>
        </row>
        <row r="709">
          <cell r="A709" t="str">
            <v>S223</v>
          </cell>
        </row>
        <row r="710">
          <cell r="A710" t="str">
            <v>S83</v>
          </cell>
        </row>
        <row r="711">
          <cell r="A711" t="str">
            <v>S176</v>
          </cell>
        </row>
        <row r="712">
          <cell r="A712" t="str">
            <v>S175</v>
          </cell>
        </row>
        <row r="713">
          <cell r="A713" t="str">
            <v>S174</v>
          </cell>
        </row>
        <row r="714">
          <cell r="A714" t="str">
            <v>S193</v>
          </cell>
        </row>
        <row r="715">
          <cell r="A715" t="str">
            <v>S84</v>
          </cell>
        </row>
        <row r="716">
          <cell r="A716" t="str">
            <v>S85</v>
          </cell>
        </row>
        <row r="717">
          <cell r="A717" t="str">
            <v>S86</v>
          </cell>
        </row>
        <row r="718">
          <cell r="A718" t="str">
            <v>S137</v>
          </cell>
        </row>
        <row r="719">
          <cell r="A719" t="str">
            <v>S244</v>
          </cell>
        </row>
        <row r="720">
          <cell r="A720" t="str">
            <v>S245</v>
          </cell>
        </row>
        <row r="721">
          <cell r="A721" t="str">
            <v>S246</v>
          </cell>
        </row>
        <row r="722">
          <cell r="A722" t="str">
            <v>S247</v>
          </cell>
        </row>
        <row r="723">
          <cell r="A723" t="str">
            <v>S248</v>
          </cell>
        </row>
        <row r="724">
          <cell r="A724" t="str">
            <v>T</v>
          </cell>
        </row>
        <row r="725">
          <cell r="A725" t="str">
            <v>T13</v>
          </cell>
        </row>
        <row r="726">
          <cell r="A726" t="str">
            <v>T14</v>
          </cell>
        </row>
        <row r="727">
          <cell r="A727" t="str">
            <v>T15</v>
          </cell>
        </row>
        <row r="728">
          <cell r="A728" t="str">
            <v>T02</v>
          </cell>
        </row>
        <row r="729">
          <cell r="A729" t="str">
            <v>T03</v>
          </cell>
        </row>
        <row r="730">
          <cell r="A730" t="str">
            <v>T12</v>
          </cell>
        </row>
        <row r="731">
          <cell r="A731" t="str">
            <v>T01</v>
          </cell>
        </row>
        <row r="732">
          <cell r="A732" t="str">
            <v>T05</v>
          </cell>
        </row>
        <row r="733">
          <cell r="A733" t="str">
            <v>T09</v>
          </cell>
        </row>
        <row r="734">
          <cell r="A734" t="str">
            <v>T10</v>
          </cell>
        </row>
        <row r="735">
          <cell r="A735" t="str">
            <v>T11</v>
          </cell>
        </row>
        <row r="736">
          <cell r="A736" t="str">
            <v>T06</v>
          </cell>
        </row>
        <row r="737">
          <cell r="A737" t="str">
            <v>T08</v>
          </cell>
        </row>
        <row r="738">
          <cell r="A738" t="str">
            <v>T16</v>
          </cell>
        </row>
        <row r="739">
          <cell r="A739" t="str">
            <v>T07</v>
          </cell>
        </row>
        <row r="740">
          <cell r="A740" t="str">
            <v>T04</v>
          </cell>
        </row>
        <row r="741">
          <cell r="A741" t="str">
            <v>T17</v>
          </cell>
        </row>
        <row r="742">
          <cell r="A742" t="str">
            <v>T18</v>
          </cell>
        </row>
        <row r="743">
          <cell r="A743" t="str">
            <v>T19</v>
          </cell>
        </row>
        <row r="744">
          <cell r="A744" t="str">
            <v>T20</v>
          </cell>
        </row>
        <row r="745">
          <cell r="A745" t="str">
            <v>T21</v>
          </cell>
        </row>
        <row r="746">
          <cell r="A746" t="str">
            <v>W</v>
          </cell>
        </row>
        <row r="747">
          <cell r="A747" t="str">
            <v>W13</v>
          </cell>
        </row>
        <row r="748">
          <cell r="A748" t="str">
            <v>W21</v>
          </cell>
        </row>
        <row r="749">
          <cell r="A749" t="str">
            <v>W22</v>
          </cell>
        </row>
        <row r="750">
          <cell r="A750" t="str">
            <v>W01</v>
          </cell>
        </row>
        <row r="751">
          <cell r="A751" t="str">
            <v>W02</v>
          </cell>
        </row>
        <row r="752">
          <cell r="A752" t="str">
            <v>W04</v>
          </cell>
        </row>
        <row r="753">
          <cell r="A753" t="str">
            <v>W34</v>
          </cell>
        </row>
        <row r="754">
          <cell r="A754" t="str">
            <v>W33</v>
          </cell>
        </row>
        <row r="755">
          <cell r="A755" t="str">
            <v>W32</v>
          </cell>
        </row>
        <row r="756">
          <cell r="A756" t="str">
            <v>W31</v>
          </cell>
        </row>
        <row r="757">
          <cell r="A757" t="str">
            <v>W36</v>
          </cell>
        </row>
        <row r="758">
          <cell r="A758" t="str">
            <v>W35</v>
          </cell>
        </row>
        <row r="759">
          <cell r="A759" t="str">
            <v>W20</v>
          </cell>
        </row>
        <row r="760">
          <cell r="A760" t="str">
            <v>W05</v>
          </cell>
        </row>
        <row r="761">
          <cell r="A761" t="str">
            <v>W25</v>
          </cell>
        </row>
        <row r="762">
          <cell r="A762" t="str">
            <v>W23</v>
          </cell>
        </row>
        <row r="763">
          <cell r="A763" t="str">
            <v>W26</v>
          </cell>
        </row>
        <row r="764">
          <cell r="A764" t="str">
            <v>W24</v>
          </cell>
        </row>
        <row r="765">
          <cell r="A765" t="str">
            <v>W29</v>
          </cell>
        </row>
        <row r="766">
          <cell r="A766" t="str">
            <v>W27</v>
          </cell>
        </row>
        <row r="767">
          <cell r="A767" t="str">
            <v>W30</v>
          </cell>
        </row>
        <row r="768">
          <cell r="A768" t="str">
            <v>W28</v>
          </cell>
        </row>
        <row r="769">
          <cell r="A769" t="str">
            <v>W12</v>
          </cell>
        </row>
        <row r="770">
          <cell r="A770" t="str">
            <v>W06</v>
          </cell>
        </row>
        <row r="771">
          <cell r="A771" t="str">
            <v>W09</v>
          </cell>
        </row>
        <row r="772">
          <cell r="A772" t="str">
            <v>W17</v>
          </cell>
        </row>
        <row r="773">
          <cell r="A773" t="str">
            <v>W16</v>
          </cell>
        </row>
        <row r="774">
          <cell r="A774" t="str">
            <v>W18</v>
          </cell>
        </row>
        <row r="775">
          <cell r="A775" t="str">
            <v>W19</v>
          </cell>
        </row>
        <row r="776">
          <cell r="A776" t="str">
            <v>W37</v>
          </cell>
        </row>
        <row r="777">
          <cell r="A777" t="str">
            <v>W38</v>
          </cell>
        </row>
        <row r="778">
          <cell r="A778" t="str">
            <v>W39</v>
          </cell>
        </row>
        <row r="779">
          <cell r="A779" t="str">
            <v>W40</v>
          </cell>
        </row>
        <row r="780">
          <cell r="A780" t="str">
            <v>W41</v>
          </cell>
        </row>
        <row r="781">
          <cell r="A781" t="str">
            <v>X</v>
          </cell>
        </row>
        <row r="782">
          <cell r="A782" t="str">
            <v>X17</v>
          </cell>
        </row>
        <row r="783">
          <cell r="A783" t="str">
            <v>X01</v>
          </cell>
        </row>
        <row r="784">
          <cell r="A784" t="str">
            <v>X04</v>
          </cell>
        </row>
        <row r="785">
          <cell r="A785" t="str">
            <v>X03</v>
          </cell>
        </row>
        <row r="786">
          <cell r="A786" t="str">
            <v>X02</v>
          </cell>
        </row>
        <row r="787">
          <cell r="A787" t="str">
            <v>X05</v>
          </cell>
        </row>
        <row r="788">
          <cell r="A788" t="str">
            <v>X06</v>
          </cell>
        </row>
        <row r="789">
          <cell r="A789" t="str">
            <v>X15</v>
          </cell>
        </row>
        <row r="790">
          <cell r="A790" t="str">
            <v>X12</v>
          </cell>
        </row>
        <row r="791">
          <cell r="A791" t="str">
            <v>X11</v>
          </cell>
        </row>
        <row r="792">
          <cell r="A792" t="str">
            <v>X22</v>
          </cell>
        </row>
        <row r="793">
          <cell r="A793" t="str">
            <v>X07</v>
          </cell>
        </row>
        <row r="794">
          <cell r="A794" t="str">
            <v>X23</v>
          </cell>
        </row>
        <row r="795">
          <cell r="A795" t="str">
            <v>X24</v>
          </cell>
        </row>
        <row r="796">
          <cell r="A796" t="str">
            <v>X25</v>
          </cell>
        </row>
        <row r="797">
          <cell r="A797" t="str">
            <v>X14</v>
          </cell>
        </row>
        <row r="798">
          <cell r="A798" t="str">
            <v>X08</v>
          </cell>
        </row>
        <row r="799">
          <cell r="A799" t="str">
            <v>X09</v>
          </cell>
        </row>
        <row r="800">
          <cell r="A800" t="str">
            <v>X16</v>
          </cell>
        </row>
        <row r="801">
          <cell r="A801" t="str">
            <v>X21</v>
          </cell>
        </row>
        <row r="802">
          <cell r="A802" t="str">
            <v>X20</v>
          </cell>
        </row>
        <row r="803">
          <cell r="A803" t="str">
            <v>X10</v>
          </cell>
        </row>
        <row r="804">
          <cell r="A804" t="str">
            <v>X18</v>
          </cell>
        </row>
        <row r="805">
          <cell r="A805" t="str">
            <v>X19</v>
          </cell>
        </row>
        <row r="806">
          <cell r="A806" t="str">
            <v>X13</v>
          </cell>
        </row>
        <row r="807">
          <cell r="A807" t="str">
            <v>X27</v>
          </cell>
        </row>
        <row r="808">
          <cell r="A808" t="str">
            <v>X28</v>
          </cell>
        </row>
        <row r="809">
          <cell r="A809" t="str">
            <v>X29</v>
          </cell>
        </row>
        <row r="810">
          <cell r="A810" t="str">
            <v>X30</v>
          </cell>
        </row>
        <row r="813">
          <cell r="A813" t="str">
            <v>Y</v>
          </cell>
        </row>
        <row r="814">
          <cell r="A814" t="str">
            <v>Y19</v>
          </cell>
        </row>
        <row r="815">
          <cell r="A815" t="str">
            <v>Y18</v>
          </cell>
        </row>
        <row r="816">
          <cell r="A816" t="str">
            <v>Y01</v>
          </cell>
        </row>
        <row r="817">
          <cell r="A817" t="str">
            <v>Y02</v>
          </cell>
        </row>
        <row r="818">
          <cell r="A818" t="str">
            <v>Y04</v>
          </cell>
        </row>
        <row r="819">
          <cell r="A819" t="str">
            <v>Y05</v>
          </cell>
        </row>
        <row r="820">
          <cell r="A820" t="str">
            <v>Y37</v>
          </cell>
        </row>
        <row r="821">
          <cell r="A821" t="str">
            <v>Y37A</v>
          </cell>
        </row>
        <row r="822">
          <cell r="A822" t="str">
            <v>Y37B</v>
          </cell>
        </row>
        <row r="823">
          <cell r="A823" t="str">
            <v>Y37C</v>
          </cell>
        </row>
        <row r="824">
          <cell r="A824" t="str">
            <v>Y15</v>
          </cell>
        </row>
        <row r="825">
          <cell r="A825" t="str">
            <v>Y06</v>
          </cell>
        </row>
        <row r="826">
          <cell r="A826" t="str">
            <v>Y07</v>
          </cell>
        </row>
        <row r="827">
          <cell r="A827" t="str">
            <v>Y10</v>
          </cell>
        </row>
        <row r="828">
          <cell r="A828" t="str">
            <v>Y08</v>
          </cell>
        </row>
        <row r="829">
          <cell r="A829" t="str">
            <v>Y14</v>
          </cell>
        </row>
        <row r="830">
          <cell r="A830" t="str">
            <v>Y35</v>
          </cell>
        </row>
        <row r="831">
          <cell r="A831" t="str">
            <v>Y36</v>
          </cell>
        </row>
        <row r="832">
          <cell r="A832" t="str">
            <v>Y03</v>
          </cell>
        </row>
        <row r="833">
          <cell r="A833" t="str">
            <v>Y03A</v>
          </cell>
        </row>
        <row r="834">
          <cell r="A834" t="str">
            <v>Y17</v>
          </cell>
        </row>
        <row r="835">
          <cell r="A835" t="str">
            <v>Y17B</v>
          </cell>
        </row>
        <row r="836">
          <cell r="A836" t="str">
            <v>Y17C</v>
          </cell>
        </row>
        <row r="837">
          <cell r="A837" t="str">
            <v>Y16</v>
          </cell>
        </row>
        <row r="838">
          <cell r="A838" t="str">
            <v>Y11</v>
          </cell>
        </row>
        <row r="839">
          <cell r="A839" t="str">
            <v>Y39</v>
          </cell>
        </row>
        <row r="840">
          <cell r="A840" t="str">
            <v>Y38</v>
          </cell>
        </row>
        <row r="841">
          <cell r="A841" t="str">
            <v>Y41</v>
          </cell>
        </row>
        <row r="842">
          <cell r="A842" t="str">
            <v>Y09</v>
          </cell>
        </row>
        <row r="843">
          <cell r="A843" t="str">
            <v>Y40</v>
          </cell>
        </row>
        <row r="844">
          <cell r="A844" t="str">
            <v>Y30</v>
          </cell>
        </row>
        <row r="845">
          <cell r="A845" t="str">
            <v>Y28</v>
          </cell>
        </row>
        <row r="846">
          <cell r="A846" t="str">
            <v>Y26</v>
          </cell>
        </row>
        <row r="847">
          <cell r="A847" t="str">
            <v>Y29</v>
          </cell>
        </row>
        <row r="848">
          <cell r="A848" t="str">
            <v>Y27</v>
          </cell>
        </row>
        <row r="850">
          <cell r="A850" t="str">
            <v>Y21</v>
          </cell>
        </row>
        <row r="851">
          <cell r="A851" t="str">
            <v>Y12</v>
          </cell>
        </row>
        <row r="852">
          <cell r="A852" t="str">
            <v>Y25</v>
          </cell>
        </row>
        <row r="853">
          <cell r="A853" t="str">
            <v>Y23</v>
          </cell>
        </row>
        <row r="854">
          <cell r="A854" t="str">
            <v>Y20</v>
          </cell>
        </row>
        <row r="855">
          <cell r="A855" t="str">
            <v>Y13</v>
          </cell>
        </row>
        <row r="856">
          <cell r="A856" t="str">
            <v>Y24</v>
          </cell>
        </row>
        <row r="857">
          <cell r="A857" t="str">
            <v>Y22</v>
          </cell>
        </row>
        <row r="858">
          <cell r="A858" t="str">
            <v>Y34</v>
          </cell>
        </row>
        <row r="859">
          <cell r="A859" t="str">
            <v>Y33</v>
          </cell>
        </row>
        <row r="860">
          <cell r="A860" t="str">
            <v>Y31</v>
          </cell>
        </row>
        <row r="861">
          <cell r="A861" t="str">
            <v>Y32</v>
          </cell>
        </row>
        <row r="862">
          <cell r="A862" t="str">
            <v>Y42</v>
          </cell>
        </row>
        <row r="863">
          <cell r="A863" t="str">
            <v>Y43</v>
          </cell>
        </row>
        <row r="864">
          <cell r="A864" t="str">
            <v>Y44</v>
          </cell>
        </row>
        <row r="865">
          <cell r="A865" t="str">
            <v>Y45</v>
          </cell>
        </row>
        <row r="866">
          <cell r="A866" t="str">
            <v>Y46</v>
          </cell>
        </row>
        <row r="867">
          <cell r="A867" t="str">
            <v>Z</v>
          </cell>
        </row>
        <row r="868">
          <cell r="A868" t="str">
            <v>Z02</v>
          </cell>
        </row>
        <row r="869">
          <cell r="A869" t="str">
            <v>Z03</v>
          </cell>
        </row>
        <row r="870">
          <cell r="A870" t="str">
            <v>Z06</v>
          </cell>
        </row>
        <row r="871">
          <cell r="A871" t="str">
            <v>Z05</v>
          </cell>
        </row>
        <row r="872">
          <cell r="A872" t="str">
            <v>Z04</v>
          </cell>
        </row>
        <row r="873">
          <cell r="A873" t="str">
            <v>Z01</v>
          </cell>
        </row>
        <row r="874">
          <cell r="A874" t="str">
            <v>Z07</v>
          </cell>
        </row>
        <row r="875">
          <cell r="A875" t="str">
            <v>Z08</v>
          </cell>
        </row>
        <row r="876">
          <cell r="A876" t="str">
            <v>Z09</v>
          </cell>
        </row>
        <row r="877">
          <cell r="A877" t="str">
            <v>Z10</v>
          </cell>
        </row>
        <row r="878">
          <cell r="A878" t="str">
            <v>Z11</v>
          </cell>
        </row>
        <row r="879">
          <cell r="A879" t="str">
            <v>AA</v>
          </cell>
        </row>
        <row r="880">
          <cell r="A880" t="str">
            <v>AA01</v>
          </cell>
        </row>
        <row r="881">
          <cell r="A881" t="str">
            <v>AA27</v>
          </cell>
        </row>
        <row r="882">
          <cell r="A882" t="str">
            <v>AA03</v>
          </cell>
        </row>
        <row r="883">
          <cell r="A883" t="str">
            <v>AA12</v>
          </cell>
        </row>
        <row r="884">
          <cell r="A884" t="str">
            <v>AA04</v>
          </cell>
        </row>
        <row r="885">
          <cell r="A885" t="str">
            <v>AA31</v>
          </cell>
        </row>
        <row r="886">
          <cell r="A886" t="str">
            <v>AA13</v>
          </cell>
        </row>
        <row r="887">
          <cell r="A887" t="str">
            <v>AA14</v>
          </cell>
        </row>
        <row r="888">
          <cell r="A888" t="str">
            <v>AA22</v>
          </cell>
        </row>
        <row r="889">
          <cell r="A889" t="str">
            <v>AA23</v>
          </cell>
        </row>
        <row r="890">
          <cell r="A890" t="str">
            <v>AA32</v>
          </cell>
        </row>
        <row r="891">
          <cell r="A891" t="str">
            <v>AA33</v>
          </cell>
        </row>
        <row r="892">
          <cell r="A892" t="str">
            <v>AA11</v>
          </cell>
        </row>
        <row r="893">
          <cell r="A893" t="str">
            <v>AA08</v>
          </cell>
        </row>
        <row r="894">
          <cell r="A894" t="str">
            <v>AA20</v>
          </cell>
        </row>
        <row r="895">
          <cell r="A895" t="str">
            <v>AA15</v>
          </cell>
        </row>
        <row r="896">
          <cell r="A896" t="str">
            <v>AA24</v>
          </cell>
        </row>
        <row r="897">
          <cell r="A897" t="str">
            <v>AA29</v>
          </cell>
        </row>
        <row r="898">
          <cell r="A898" t="str">
            <v>AA30</v>
          </cell>
        </row>
        <row r="899">
          <cell r="A899" t="str">
            <v>AA17</v>
          </cell>
        </row>
        <row r="900">
          <cell r="A900" t="str">
            <v>AA21</v>
          </cell>
        </row>
        <row r="901">
          <cell r="A901" t="str">
            <v>AA18</v>
          </cell>
        </row>
        <row r="902">
          <cell r="A902" t="str">
            <v>AA19</v>
          </cell>
        </row>
        <row r="903">
          <cell r="A903" t="str">
            <v>AA02</v>
          </cell>
        </row>
        <row r="904">
          <cell r="A904" t="str">
            <v>AA10</v>
          </cell>
        </row>
        <row r="905">
          <cell r="A905" t="str">
            <v>AA16</v>
          </cell>
        </row>
        <row r="906">
          <cell r="A906" t="str">
            <v>AA06</v>
          </cell>
        </row>
        <row r="907">
          <cell r="A907" t="str">
            <v>AA25</v>
          </cell>
        </row>
        <row r="908">
          <cell r="A908" t="str">
            <v>AA07</v>
          </cell>
        </row>
        <row r="909">
          <cell r="A909" t="str">
            <v>AA09</v>
          </cell>
        </row>
        <row r="910">
          <cell r="A910" t="str">
            <v>AA28</v>
          </cell>
        </row>
        <row r="911">
          <cell r="A911" t="str">
            <v>AA05</v>
          </cell>
        </row>
        <row r="912">
          <cell r="A912" t="str">
            <v>AA26</v>
          </cell>
        </row>
        <row r="913">
          <cell r="A913" t="str">
            <v>RR27</v>
          </cell>
        </row>
        <row r="914">
          <cell r="A914" t="str">
            <v>AA34</v>
          </cell>
        </row>
        <row r="915">
          <cell r="A915" t="str">
            <v>AA35</v>
          </cell>
        </row>
        <row r="916">
          <cell r="A916" t="str">
            <v>AA36</v>
          </cell>
        </row>
        <row r="917">
          <cell r="A917" t="str">
            <v>AA37</v>
          </cell>
        </row>
        <row r="918">
          <cell r="A918" t="str">
            <v>BB</v>
          </cell>
        </row>
        <row r="919">
          <cell r="A919" t="str">
            <v>BB01</v>
          </cell>
        </row>
        <row r="920">
          <cell r="A920" t="str">
            <v>BB03</v>
          </cell>
        </row>
        <row r="921">
          <cell r="A921" t="str">
            <v>BB04</v>
          </cell>
        </row>
        <row r="922">
          <cell r="A922" t="str">
            <v>BB05</v>
          </cell>
        </row>
        <row r="923">
          <cell r="A923" t="str">
            <v>BB669</v>
          </cell>
        </row>
        <row r="924">
          <cell r="A924" t="str">
            <v>BB08</v>
          </cell>
        </row>
        <row r="925">
          <cell r="A925" t="str">
            <v>BB667</v>
          </cell>
        </row>
        <row r="926">
          <cell r="A926" t="str">
            <v>BB11</v>
          </cell>
        </row>
        <row r="927">
          <cell r="A927" t="str">
            <v>BB770</v>
          </cell>
        </row>
        <row r="928">
          <cell r="A928" t="str">
            <v>BB17</v>
          </cell>
        </row>
        <row r="929">
          <cell r="A929" t="str">
            <v>BB675</v>
          </cell>
        </row>
        <row r="930">
          <cell r="A930" t="str">
            <v>BB671</v>
          </cell>
        </row>
        <row r="931">
          <cell r="A931" t="str">
            <v>BB677</v>
          </cell>
        </row>
        <row r="932">
          <cell r="A932" t="str">
            <v>BB679</v>
          </cell>
        </row>
        <row r="933">
          <cell r="A933" t="str">
            <v>BB681</v>
          </cell>
        </row>
        <row r="934">
          <cell r="A934" t="str">
            <v>BB673</v>
          </cell>
        </row>
        <row r="935">
          <cell r="A935" t="str">
            <v>BB687</v>
          </cell>
        </row>
        <row r="936">
          <cell r="A936" t="str">
            <v>BB683</v>
          </cell>
        </row>
        <row r="937">
          <cell r="A937" t="str">
            <v>BB689</v>
          </cell>
        </row>
        <row r="938">
          <cell r="A938" t="str">
            <v>BB691</v>
          </cell>
        </row>
        <row r="939">
          <cell r="A939" t="str">
            <v>BB693</v>
          </cell>
        </row>
        <row r="940">
          <cell r="A940" t="str">
            <v>BB685</v>
          </cell>
        </row>
        <row r="941">
          <cell r="A941" t="str">
            <v>BB695</v>
          </cell>
        </row>
        <row r="942">
          <cell r="A942" t="str">
            <v>BB674</v>
          </cell>
        </row>
        <row r="943">
          <cell r="A943" t="str">
            <v>BB670</v>
          </cell>
        </row>
        <row r="944">
          <cell r="A944" t="str">
            <v>BB676</v>
          </cell>
        </row>
        <row r="945">
          <cell r="A945" t="str">
            <v>BB678</v>
          </cell>
        </row>
        <row r="946">
          <cell r="A946" t="str">
            <v>BB680</v>
          </cell>
        </row>
        <row r="947">
          <cell r="A947" t="str">
            <v>BB672</v>
          </cell>
        </row>
        <row r="948">
          <cell r="A948" t="str">
            <v>BB686</v>
          </cell>
        </row>
        <row r="949">
          <cell r="A949" t="str">
            <v>BB682</v>
          </cell>
        </row>
        <row r="950">
          <cell r="A950" t="str">
            <v>BB688</v>
          </cell>
        </row>
        <row r="951">
          <cell r="A951" t="str">
            <v>BB690</v>
          </cell>
        </row>
        <row r="952">
          <cell r="A952" t="str">
            <v>BB692</v>
          </cell>
        </row>
        <row r="953">
          <cell r="A953" t="str">
            <v>BB684</v>
          </cell>
        </row>
        <row r="954">
          <cell r="A954" t="str">
            <v>BB694</v>
          </cell>
        </row>
        <row r="955">
          <cell r="A955" t="str">
            <v>BB29</v>
          </cell>
        </row>
        <row r="956">
          <cell r="A956" t="str">
            <v>BB31</v>
          </cell>
        </row>
        <row r="957">
          <cell r="A957" t="str">
            <v>BB32</v>
          </cell>
        </row>
        <row r="958">
          <cell r="A958" t="str">
            <v>BB43</v>
          </cell>
        </row>
        <row r="959">
          <cell r="A959" t="str">
            <v>BB47</v>
          </cell>
        </row>
        <row r="960">
          <cell r="A960" t="str">
            <v>BB48</v>
          </cell>
        </row>
        <row r="961">
          <cell r="A961" t="str">
            <v>BB664</v>
          </cell>
        </row>
        <row r="962">
          <cell r="A962" t="str">
            <v>BB51</v>
          </cell>
        </row>
        <row r="963">
          <cell r="A963" t="str">
            <v>BB52</v>
          </cell>
        </row>
        <row r="964">
          <cell r="A964" t="str">
            <v>BB813</v>
          </cell>
        </row>
        <row r="965">
          <cell r="A965" t="str">
            <v>BB811</v>
          </cell>
        </row>
        <row r="966">
          <cell r="A966" t="str">
            <v>BB62</v>
          </cell>
        </row>
        <row r="967">
          <cell r="A967" t="str">
            <v>BB64</v>
          </cell>
        </row>
        <row r="968">
          <cell r="A968" t="str">
            <v>BB810</v>
          </cell>
        </row>
        <row r="969">
          <cell r="A969" t="str">
            <v>BB808</v>
          </cell>
        </row>
        <row r="970">
          <cell r="A970" t="str">
            <v>BB809</v>
          </cell>
        </row>
        <row r="971">
          <cell r="A971" t="str">
            <v>BB806</v>
          </cell>
        </row>
        <row r="972">
          <cell r="A972" t="str">
            <v>BB807</v>
          </cell>
        </row>
        <row r="973">
          <cell r="A973" t="str">
            <v>BB70</v>
          </cell>
        </row>
        <row r="974">
          <cell r="A974" t="str">
            <v>BB696</v>
          </cell>
        </row>
        <row r="975">
          <cell r="A975" t="str">
            <v>BB697</v>
          </cell>
        </row>
        <row r="976">
          <cell r="A976" t="str">
            <v>BB698</v>
          </cell>
        </row>
        <row r="977">
          <cell r="A977" t="str">
            <v>BB699</v>
          </cell>
        </row>
        <row r="978">
          <cell r="A978" t="str">
            <v>BB700</v>
          </cell>
        </row>
        <row r="979">
          <cell r="A979" t="str">
            <v>BB701</v>
          </cell>
        </row>
        <row r="980">
          <cell r="A980" t="str">
            <v>BB74</v>
          </cell>
        </row>
        <row r="981">
          <cell r="A981" t="str">
            <v>BB75</v>
          </cell>
        </row>
        <row r="982">
          <cell r="A982" t="str">
            <v>BB88</v>
          </cell>
        </row>
        <row r="983">
          <cell r="A983" t="str">
            <v>BB656</v>
          </cell>
        </row>
        <row r="984">
          <cell r="A984" t="str">
            <v>BB92</v>
          </cell>
        </row>
        <row r="985">
          <cell r="A985" t="str">
            <v>BB94</v>
          </cell>
        </row>
        <row r="986">
          <cell r="A986" t="str">
            <v>BB97</v>
          </cell>
        </row>
        <row r="987">
          <cell r="A987" t="str">
            <v>BB832</v>
          </cell>
        </row>
        <row r="988">
          <cell r="A988" t="str">
            <v>BB833</v>
          </cell>
        </row>
        <row r="989">
          <cell r="A989" t="str">
            <v>BB831</v>
          </cell>
        </row>
        <row r="990">
          <cell r="A990" t="str">
            <v>BB819</v>
          </cell>
        </row>
        <row r="991">
          <cell r="A991" t="str">
            <v>BB114</v>
          </cell>
        </row>
        <row r="992">
          <cell r="A992" t="str">
            <v>BB117</v>
          </cell>
        </row>
        <row r="993">
          <cell r="A993" t="str">
            <v>BB126</v>
          </cell>
        </row>
        <row r="994">
          <cell r="A994" t="str">
            <v>BB126A</v>
          </cell>
        </row>
        <row r="995">
          <cell r="A995" t="str">
            <v>BB128</v>
          </cell>
        </row>
        <row r="996">
          <cell r="A996" t="str">
            <v>BB157</v>
          </cell>
        </row>
        <row r="997">
          <cell r="A997" t="str">
            <v>BB158</v>
          </cell>
        </row>
        <row r="998">
          <cell r="A998" t="str">
            <v>BB159</v>
          </cell>
        </row>
        <row r="999">
          <cell r="A999" t="str">
            <v>BB160</v>
          </cell>
        </row>
        <row r="1000">
          <cell r="A1000" t="str">
            <v>BB161</v>
          </cell>
        </row>
        <row r="1001">
          <cell r="A1001" t="str">
            <v>BB162</v>
          </cell>
        </row>
        <row r="1002">
          <cell r="A1002" t="str">
            <v>BB163</v>
          </cell>
        </row>
        <row r="1003">
          <cell r="A1003" t="str">
            <v>BB164</v>
          </cell>
        </row>
        <row r="1004">
          <cell r="A1004" t="str">
            <v>BB169</v>
          </cell>
        </row>
        <row r="1005">
          <cell r="A1005" t="str">
            <v>BB170</v>
          </cell>
        </row>
        <row r="1006">
          <cell r="A1006" t="str">
            <v>BB178</v>
          </cell>
        </row>
        <row r="1007">
          <cell r="A1007" t="str">
            <v>BB179</v>
          </cell>
        </row>
        <row r="1008">
          <cell r="A1008" t="str">
            <v>BB182</v>
          </cell>
        </row>
        <row r="1009">
          <cell r="A1009" t="str">
            <v>BB183</v>
          </cell>
        </row>
        <row r="1010">
          <cell r="A1010" t="str">
            <v>BB186</v>
          </cell>
        </row>
        <row r="1011">
          <cell r="A1011" t="str">
            <v>BB187</v>
          </cell>
        </row>
        <row r="1012">
          <cell r="A1012" t="str">
            <v>BB188</v>
          </cell>
        </row>
        <row r="1013">
          <cell r="A1013" t="str">
            <v>BB190</v>
          </cell>
        </row>
        <row r="1014">
          <cell r="A1014" t="str">
            <v>BB191</v>
          </cell>
        </row>
        <row r="1015">
          <cell r="A1015" t="str">
            <v>BB198</v>
          </cell>
        </row>
        <row r="1016">
          <cell r="A1016" t="str">
            <v>BB651</v>
          </cell>
        </row>
        <row r="1017">
          <cell r="A1017" t="str">
            <v>BB211</v>
          </cell>
        </row>
        <row r="1018">
          <cell r="A1018" t="str">
            <v>BB220</v>
          </cell>
        </row>
        <row r="1019">
          <cell r="A1019" t="str">
            <v>BB226</v>
          </cell>
        </row>
        <row r="1020">
          <cell r="A1020" t="str">
            <v>BB227</v>
          </cell>
        </row>
        <row r="1021">
          <cell r="A1021" t="str">
            <v>BB228</v>
          </cell>
        </row>
        <row r="1022">
          <cell r="A1022" t="str">
            <v>BB229</v>
          </cell>
        </row>
        <row r="1023">
          <cell r="A1023" t="str">
            <v>BB659</v>
          </cell>
        </row>
        <row r="1024">
          <cell r="A1024" t="str">
            <v>BB233</v>
          </cell>
        </row>
        <row r="1025">
          <cell r="A1025" t="str">
            <v>BB234</v>
          </cell>
        </row>
        <row r="1026">
          <cell r="A1026" t="str">
            <v>BB794</v>
          </cell>
        </row>
        <row r="1027">
          <cell r="A1027" t="str">
            <v>BB796</v>
          </cell>
        </row>
        <row r="1028">
          <cell r="A1028" t="str">
            <v>BB776</v>
          </cell>
        </row>
        <row r="1029">
          <cell r="A1029" t="str">
            <v>BB784</v>
          </cell>
        </row>
        <row r="1030">
          <cell r="A1030" t="str">
            <v>BB780</v>
          </cell>
        </row>
        <row r="1031">
          <cell r="A1031" t="str">
            <v>BB788</v>
          </cell>
        </row>
        <row r="1032">
          <cell r="A1032" t="str">
            <v>BB792</v>
          </cell>
        </row>
        <row r="1033">
          <cell r="A1033" t="str">
            <v>BB774</v>
          </cell>
        </row>
        <row r="1034">
          <cell r="A1034" t="str">
            <v>BB782</v>
          </cell>
        </row>
        <row r="1035">
          <cell r="A1035" t="str">
            <v>BB778</v>
          </cell>
        </row>
        <row r="1036">
          <cell r="A1036" t="str">
            <v>BB786</v>
          </cell>
        </row>
        <row r="1037">
          <cell r="A1037" t="str">
            <v>BB790</v>
          </cell>
        </row>
        <row r="1038">
          <cell r="A1038" t="str">
            <v>BB339</v>
          </cell>
        </row>
        <row r="1039">
          <cell r="A1039" t="str">
            <v>BB244</v>
          </cell>
        </row>
        <row r="1040">
          <cell r="A1040" t="str">
            <v>BB245</v>
          </cell>
        </row>
        <row r="1041">
          <cell r="A1041" t="str">
            <v>BB663</v>
          </cell>
        </row>
        <row r="1042">
          <cell r="A1042" t="str">
            <v>BB662</v>
          </cell>
        </row>
        <row r="1043">
          <cell r="A1043" t="str">
            <v>BB256</v>
          </cell>
        </row>
        <row r="1044">
          <cell r="A1044" t="str">
            <v>BB261</v>
          </cell>
        </row>
        <row r="1045">
          <cell r="A1045" t="str">
            <v>BB263</v>
          </cell>
        </row>
        <row r="1046">
          <cell r="A1046" t="str">
            <v>BB719</v>
          </cell>
        </row>
        <row r="1047">
          <cell r="A1047" t="str">
            <v>BB720</v>
          </cell>
        </row>
        <row r="1048">
          <cell r="A1048" t="str">
            <v>BB721</v>
          </cell>
        </row>
        <row r="1049">
          <cell r="A1049" t="str">
            <v>BB722</v>
          </cell>
        </row>
        <row r="1050">
          <cell r="A1050" t="str">
            <v>BB723</v>
          </cell>
        </row>
        <row r="1051">
          <cell r="A1051" t="str">
            <v>BB724</v>
          </cell>
        </row>
        <row r="1052">
          <cell r="A1052" t="str">
            <v>BB264</v>
          </cell>
        </row>
        <row r="1053">
          <cell r="A1053" t="str">
            <v>BB265</v>
          </cell>
        </row>
        <row r="1054">
          <cell r="A1054" t="str">
            <v>BB268</v>
          </cell>
        </row>
        <row r="1055">
          <cell r="A1055" t="str">
            <v>BB294</v>
          </cell>
        </row>
        <row r="1056">
          <cell r="A1056" t="str">
            <v>BB296</v>
          </cell>
        </row>
        <row r="1057">
          <cell r="A1057" t="str">
            <v>BB297</v>
          </cell>
        </row>
        <row r="1058">
          <cell r="A1058" t="str">
            <v>BB713</v>
          </cell>
        </row>
        <row r="1059">
          <cell r="A1059" t="str">
            <v>BB714</v>
          </cell>
        </row>
        <row r="1060">
          <cell r="A1060" t="str">
            <v>BB715</v>
          </cell>
        </row>
        <row r="1061">
          <cell r="A1061" t="str">
            <v>BB716</v>
          </cell>
        </row>
        <row r="1062">
          <cell r="A1062" t="str">
            <v>BB717</v>
          </cell>
        </row>
        <row r="1063">
          <cell r="A1063" t="str">
            <v>BB718</v>
          </cell>
        </row>
        <row r="1064">
          <cell r="A1064" t="str">
            <v>BB293</v>
          </cell>
        </row>
        <row r="1065">
          <cell r="A1065" t="str">
            <v>BB298</v>
          </cell>
        </row>
        <row r="1066">
          <cell r="A1066" t="str">
            <v>BB302</v>
          </cell>
        </row>
        <row r="1067">
          <cell r="A1067" t="str">
            <v>BB798</v>
          </cell>
        </row>
        <row r="1068">
          <cell r="A1068" t="str">
            <v>BB308</v>
          </cell>
        </row>
        <row r="1069">
          <cell r="A1069" t="str">
            <v>BB312</v>
          </cell>
        </row>
        <row r="1070">
          <cell r="A1070" t="str">
            <v>BB313</v>
          </cell>
        </row>
        <row r="1071">
          <cell r="A1071" t="str">
            <v>BB315</v>
          </cell>
        </row>
        <row r="1072">
          <cell r="A1072" t="str">
            <v>BB712</v>
          </cell>
        </row>
        <row r="1073">
          <cell r="A1073" t="str">
            <v>BB321</v>
          </cell>
        </row>
        <row r="1074">
          <cell r="A1074" t="str">
            <v>BB323</v>
          </cell>
        </row>
        <row r="1075">
          <cell r="A1075" t="str">
            <v>BB328</v>
          </cell>
        </row>
        <row r="1076">
          <cell r="A1076" t="str">
            <v>BB329</v>
          </cell>
        </row>
        <row r="1077">
          <cell r="A1077" t="str">
            <v>BB815</v>
          </cell>
        </row>
        <row r="1078">
          <cell r="A1078" t="str">
            <v>BB814</v>
          </cell>
        </row>
        <row r="1079">
          <cell r="A1079" t="str">
            <v>BB334</v>
          </cell>
        </row>
        <row r="1080">
          <cell r="A1080" t="str">
            <v>BB337</v>
          </cell>
        </row>
        <row r="1081">
          <cell r="A1081" t="str">
            <v>BB665</v>
          </cell>
        </row>
        <row r="1082">
          <cell r="A1082" t="str">
            <v>BB340</v>
          </cell>
        </row>
        <row r="1083">
          <cell r="A1083" t="str">
            <v>BB341</v>
          </cell>
        </row>
        <row r="1084">
          <cell r="A1084" t="str">
            <v>BB344</v>
          </cell>
        </row>
        <row r="1085">
          <cell r="A1085" t="str">
            <v>BB345</v>
          </cell>
        </row>
        <row r="1086">
          <cell r="A1086" t="str">
            <v>BB741</v>
          </cell>
        </row>
        <row r="1087">
          <cell r="A1087" t="str">
            <v>BB744</v>
          </cell>
        </row>
        <row r="1088">
          <cell r="A1088" t="str">
            <v>BB745</v>
          </cell>
        </row>
        <row r="1089">
          <cell r="A1089" t="str">
            <v>BB746</v>
          </cell>
        </row>
        <row r="1090">
          <cell r="A1090" t="str">
            <v>BB747</v>
          </cell>
        </row>
        <row r="1091">
          <cell r="A1091" t="str">
            <v>BB750</v>
          </cell>
        </row>
        <row r="1092">
          <cell r="A1092" t="str">
            <v>BB751</v>
          </cell>
        </row>
        <row r="1093">
          <cell r="A1093" t="str">
            <v>BB752</v>
          </cell>
        </row>
        <row r="1094">
          <cell r="A1094" t="str">
            <v>BB753</v>
          </cell>
        </row>
        <row r="1095">
          <cell r="A1095" t="str">
            <v>BB754</v>
          </cell>
        </row>
        <row r="1096">
          <cell r="A1096" t="str">
            <v>BB758</v>
          </cell>
        </row>
        <row r="1097">
          <cell r="A1097" t="str">
            <v>BB759</v>
          </cell>
        </row>
        <row r="1098">
          <cell r="A1098" t="str">
            <v>BB760</v>
          </cell>
        </row>
        <row r="1099">
          <cell r="A1099" t="str">
            <v>BB761</v>
          </cell>
        </row>
        <row r="1100">
          <cell r="A1100" t="str">
            <v>BB762</v>
          </cell>
        </row>
        <row r="1101">
          <cell r="A1101" t="str">
            <v>BB353</v>
          </cell>
        </row>
        <row r="1102">
          <cell r="A1102" t="str">
            <v>BB354</v>
          </cell>
        </row>
        <row r="1103">
          <cell r="A1103" t="str">
            <v>BB355</v>
          </cell>
        </row>
        <row r="1104">
          <cell r="A1104" t="str">
            <v>BB358</v>
          </cell>
        </row>
        <row r="1105">
          <cell r="A1105" t="str">
            <v>BB359</v>
          </cell>
        </row>
        <row r="1106">
          <cell r="A1106" t="str">
            <v>BB360</v>
          </cell>
        </row>
        <row r="1107">
          <cell r="A1107" t="str">
            <v>BB361</v>
          </cell>
        </row>
        <row r="1108">
          <cell r="A1108" t="str">
            <v>BB364</v>
          </cell>
        </row>
        <row r="1109">
          <cell r="A1109" t="str">
            <v>BB365</v>
          </cell>
        </row>
        <row r="1110">
          <cell r="A1110" t="str">
            <v>BB366</v>
          </cell>
        </row>
        <row r="1111">
          <cell r="A1111" t="str">
            <v>BB367</v>
          </cell>
        </row>
        <row r="1112">
          <cell r="A1112" t="str">
            <v>BB368</v>
          </cell>
        </row>
        <row r="1113">
          <cell r="A1113" t="str">
            <v>BB372</v>
          </cell>
        </row>
        <row r="1114">
          <cell r="A1114" t="str">
            <v>BB373</v>
          </cell>
        </row>
        <row r="1115">
          <cell r="A1115" t="str">
            <v>BB374</v>
          </cell>
        </row>
        <row r="1116">
          <cell r="A1116" t="str">
            <v>BB375</v>
          </cell>
        </row>
        <row r="1117">
          <cell r="A1117" t="str">
            <v>BB376</v>
          </cell>
        </row>
        <row r="1118">
          <cell r="A1118" t="str">
            <v>BB399</v>
          </cell>
        </row>
        <row r="1119">
          <cell r="A1119" t="str">
            <v>BB378</v>
          </cell>
        </row>
        <row r="1120">
          <cell r="A1120" t="str">
            <v>BB379</v>
          </cell>
        </row>
        <row r="1121">
          <cell r="A1121" t="str">
            <v>BB380</v>
          </cell>
        </row>
        <row r="1122">
          <cell r="A1122" t="str">
            <v>BB381</v>
          </cell>
        </row>
        <row r="1123">
          <cell r="A1123" t="str">
            <v>BB382</v>
          </cell>
        </row>
        <row r="1124">
          <cell r="A1124" t="str">
            <v>BB383</v>
          </cell>
        </row>
        <row r="1125">
          <cell r="A1125" t="str">
            <v>BB384</v>
          </cell>
        </row>
        <row r="1126">
          <cell r="A1126" t="str">
            <v>BB385</v>
          </cell>
        </row>
        <row r="1127">
          <cell r="A1127" t="str">
            <v>BB386</v>
          </cell>
        </row>
        <row r="1128">
          <cell r="A1128" t="str">
            <v>BB390</v>
          </cell>
        </row>
        <row r="1129">
          <cell r="A1129" t="str">
            <v>BB393</v>
          </cell>
        </row>
        <row r="1130">
          <cell r="A1130" t="str">
            <v>BB394</v>
          </cell>
        </row>
        <row r="1131">
          <cell r="A1131" t="str">
            <v>BB395</v>
          </cell>
        </row>
        <row r="1132">
          <cell r="A1132" t="str">
            <v>BB396</v>
          </cell>
        </row>
        <row r="1133">
          <cell r="A1133" t="str">
            <v>BB764</v>
          </cell>
        </row>
        <row r="1134">
          <cell r="A1134" t="str">
            <v>BB401</v>
          </cell>
        </row>
        <row r="1135">
          <cell r="A1135" t="str">
            <v>BB407</v>
          </cell>
        </row>
        <row r="1136">
          <cell r="A1136" t="str">
            <v>BB402</v>
          </cell>
        </row>
        <row r="1137">
          <cell r="A1137" t="str">
            <v>BB403</v>
          </cell>
        </row>
        <row r="1138">
          <cell r="A1138" t="str">
            <v>BB404</v>
          </cell>
        </row>
        <row r="1139">
          <cell r="A1139" t="str">
            <v>BB405</v>
          </cell>
        </row>
        <row r="1140">
          <cell r="A1140" t="str">
            <v>BB406</v>
          </cell>
        </row>
        <row r="1141">
          <cell r="A1141" t="str">
            <v>BB767</v>
          </cell>
        </row>
        <row r="1142">
          <cell r="A1142" t="str">
            <v>BB768</v>
          </cell>
        </row>
        <row r="1143">
          <cell r="A1143" t="str">
            <v>BB765</v>
          </cell>
        </row>
        <row r="1144">
          <cell r="A1144" t="str">
            <v>BB766</v>
          </cell>
        </row>
        <row r="1145">
          <cell r="A1145" t="str">
            <v>BB429</v>
          </cell>
        </row>
        <row r="1146">
          <cell r="A1146" t="str">
            <v>BB430</v>
          </cell>
        </row>
        <row r="1147">
          <cell r="A1147" t="str">
            <v>BB431</v>
          </cell>
        </row>
        <row r="1148">
          <cell r="A1148" t="str">
            <v>BB432</v>
          </cell>
        </row>
        <row r="1149">
          <cell r="A1149" t="str">
            <v>BB802</v>
          </cell>
        </row>
        <row r="1150">
          <cell r="A1150" t="str">
            <v>BB800</v>
          </cell>
        </row>
        <row r="1151">
          <cell r="A1151" t="str">
            <v>BB801</v>
          </cell>
        </row>
        <row r="1152">
          <cell r="A1152" t="str">
            <v>BB803</v>
          </cell>
        </row>
        <row r="1153">
          <cell r="A1153" t="str">
            <v>BB817</v>
          </cell>
        </row>
        <row r="1154">
          <cell r="A1154" t="str">
            <v>BB818</v>
          </cell>
        </row>
        <row r="1155">
          <cell r="A1155" t="str">
            <v>BB804</v>
          </cell>
        </row>
        <row r="1156">
          <cell r="A1156" t="str">
            <v>BB805</v>
          </cell>
        </row>
        <row r="1157">
          <cell r="A1157" t="str">
            <v>BB805A</v>
          </cell>
        </row>
        <row r="1158">
          <cell r="A1158" t="str">
            <v>BB704</v>
          </cell>
        </row>
        <row r="1159">
          <cell r="A1159" t="str">
            <v>BB705</v>
          </cell>
        </row>
        <row r="1160">
          <cell r="A1160" t="str">
            <v>BB706</v>
          </cell>
        </row>
        <row r="1161">
          <cell r="A1161" t="str">
            <v>BB707</v>
          </cell>
        </row>
        <row r="1162">
          <cell r="A1162" t="str">
            <v>BB708</v>
          </cell>
        </row>
        <row r="1163">
          <cell r="A1163" t="str">
            <v>BB709</v>
          </cell>
        </row>
        <row r="1164">
          <cell r="A1164" t="str">
            <v>BB443</v>
          </cell>
        </row>
        <row r="1165">
          <cell r="A1165" t="str">
            <v>BB711</v>
          </cell>
        </row>
        <row r="1166">
          <cell r="A1166" t="str">
            <v>BB452</v>
          </cell>
        </row>
        <row r="1167">
          <cell r="A1167" t="str">
            <v>BB453</v>
          </cell>
        </row>
        <row r="1168">
          <cell r="A1168" t="str">
            <v>BB455</v>
          </cell>
        </row>
        <row r="1169">
          <cell r="A1169" t="str">
            <v>BB459</v>
          </cell>
        </row>
        <row r="1170">
          <cell r="A1170" t="str">
            <v>BB461</v>
          </cell>
        </row>
        <row r="1171">
          <cell r="A1171" t="str">
            <v>BB462</v>
          </cell>
        </row>
        <row r="1172">
          <cell r="A1172" t="str">
            <v>BB710</v>
          </cell>
        </row>
        <row r="1173">
          <cell r="A1173" t="str">
            <v>BB465</v>
          </cell>
        </row>
        <row r="1174">
          <cell r="A1174" t="str">
            <v>BB468</v>
          </cell>
        </row>
        <row r="1175">
          <cell r="A1175" t="str">
            <v>BB480</v>
          </cell>
        </row>
        <row r="1176">
          <cell r="A1176" t="str">
            <v>BB812</v>
          </cell>
        </row>
        <row r="1177">
          <cell r="A1177" t="str">
            <v>BB485</v>
          </cell>
        </row>
        <row r="1178">
          <cell r="A1178" t="str">
            <v>BB487</v>
          </cell>
        </row>
        <row r="1179">
          <cell r="A1179" t="str">
            <v>BB486</v>
          </cell>
        </row>
        <row r="1180">
          <cell r="A1180" t="str">
            <v>BB488</v>
          </cell>
        </row>
        <row r="1181">
          <cell r="A1181" t="str">
            <v>BB489</v>
          </cell>
        </row>
        <row r="1182">
          <cell r="A1182" t="str">
            <v>BB490</v>
          </cell>
        </row>
        <row r="1183">
          <cell r="A1183" t="str">
            <v>BB491</v>
          </cell>
        </row>
        <row r="1184">
          <cell r="A1184" t="str">
            <v>BB493</v>
          </cell>
        </row>
        <row r="1185">
          <cell r="A1185" t="str">
            <v>BB494</v>
          </cell>
        </row>
        <row r="1186">
          <cell r="A1186" t="str">
            <v>BB492</v>
          </cell>
        </row>
        <row r="1187">
          <cell r="A1187" t="str">
            <v>BB650</v>
          </cell>
        </row>
        <row r="1188">
          <cell r="A1188" t="str">
            <v>BB827</v>
          </cell>
        </row>
        <row r="1189">
          <cell r="A1189" t="str">
            <v>BB822</v>
          </cell>
        </row>
        <row r="1190">
          <cell r="A1190" t="str">
            <v>BB820</v>
          </cell>
        </row>
        <row r="1191">
          <cell r="A1191" t="str">
            <v>BB821</v>
          </cell>
        </row>
        <row r="1192">
          <cell r="A1192" t="str">
            <v>BB518</v>
          </cell>
        </row>
        <row r="1193">
          <cell r="A1193" t="str">
            <v>BB523</v>
          </cell>
        </row>
        <row r="1194">
          <cell r="A1194" t="str">
            <v>BB533</v>
          </cell>
        </row>
        <row r="1195">
          <cell r="A1195" t="str">
            <v>BB737</v>
          </cell>
        </row>
        <row r="1196">
          <cell r="A1196" t="str">
            <v>BB825</v>
          </cell>
        </row>
        <row r="1197">
          <cell r="A1197" t="str">
            <v>BB826</v>
          </cell>
        </row>
        <row r="1198">
          <cell r="A1198" t="str">
            <v>BB823</v>
          </cell>
        </row>
        <row r="1199">
          <cell r="A1199" t="str">
            <v>BB824</v>
          </cell>
        </row>
        <row r="1200">
          <cell r="A1200" t="str">
            <v>BB738</v>
          </cell>
        </row>
        <row r="1201">
          <cell r="A1201" t="str">
            <v>BB537</v>
          </cell>
        </row>
        <row r="1202">
          <cell r="A1202" t="str">
            <v>BB540</v>
          </cell>
        </row>
        <row r="1203">
          <cell r="A1203" t="str">
            <v>BB541</v>
          </cell>
        </row>
        <row r="1204">
          <cell r="A1204" t="str">
            <v>BB542</v>
          </cell>
        </row>
        <row r="1205">
          <cell r="A1205" t="str">
            <v>BB543</v>
          </cell>
        </row>
        <row r="1206">
          <cell r="A1206" t="str">
            <v>BB544</v>
          </cell>
        </row>
        <row r="1207">
          <cell r="A1207" t="str">
            <v>BB546</v>
          </cell>
        </row>
        <row r="1208">
          <cell r="A1208" t="str">
            <v>BB547</v>
          </cell>
        </row>
        <row r="1209">
          <cell r="A1209" t="str">
            <v>BB548</v>
          </cell>
        </row>
        <row r="1210">
          <cell r="A1210" t="str">
            <v>BB549</v>
          </cell>
        </row>
        <row r="1211">
          <cell r="A1211" t="str">
            <v>BB550</v>
          </cell>
        </row>
        <row r="1212">
          <cell r="A1212" t="str">
            <v>BB551</v>
          </cell>
        </row>
        <row r="1213">
          <cell r="A1213" t="str">
            <v>BB552</v>
          </cell>
        </row>
        <row r="1214">
          <cell r="A1214" t="str">
            <v>BB553</v>
          </cell>
        </row>
        <row r="1215">
          <cell r="A1215" t="str">
            <v>BB740</v>
          </cell>
        </row>
        <row r="1216">
          <cell r="A1216" t="str">
            <v>BB739</v>
          </cell>
        </row>
        <row r="1217">
          <cell r="A1217" t="str">
            <v>BB554</v>
          </cell>
        </row>
        <row r="1218">
          <cell r="A1218" t="str">
            <v>BB556</v>
          </cell>
        </row>
        <row r="1219">
          <cell r="A1219" t="str">
            <v>BB731</v>
          </cell>
        </row>
        <row r="1220">
          <cell r="A1220" t="str">
            <v>BB732</v>
          </cell>
        </row>
        <row r="1221">
          <cell r="A1221" t="str">
            <v>BB733</v>
          </cell>
        </row>
        <row r="1222">
          <cell r="A1222" t="str">
            <v>BB734</v>
          </cell>
        </row>
        <row r="1223">
          <cell r="A1223" t="str">
            <v>BB735</v>
          </cell>
        </row>
        <row r="1224">
          <cell r="A1224" t="str">
            <v>BB736</v>
          </cell>
        </row>
        <row r="1225">
          <cell r="A1225" t="str">
            <v>BB725</v>
          </cell>
        </row>
        <row r="1226">
          <cell r="A1226" t="str">
            <v>BB726</v>
          </cell>
        </row>
        <row r="1227">
          <cell r="A1227" t="str">
            <v>BB727</v>
          </cell>
        </row>
        <row r="1228">
          <cell r="A1228" t="str">
            <v>BB728</v>
          </cell>
        </row>
        <row r="1229">
          <cell r="A1229" t="str">
            <v>BB729</v>
          </cell>
        </row>
        <row r="1230">
          <cell r="A1230" t="str">
            <v>BB730</v>
          </cell>
        </row>
        <row r="1231">
          <cell r="A1231" t="str">
            <v>BB666</v>
          </cell>
        </row>
        <row r="1232">
          <cell r="A1232" t="str">
            <v>BB816</v>
          </cell>
        </row>
        <row r="1233">
          <cell r="A1233" t="str">
            <v>BB657</v>
          </cell>
        </row>
        <row r="1234">
          <cell r="A1234" t="str">
            <v>BB654</v>
          </cell>
        </row>
        <row r="1235">
          <cell r="A1235" t="str">
            <v>BB652</v>
          </cell>
        </row>
        <row r="1236">
          <cell r="A1236" t="str">
            <v>BB660</v>
          </cell>
        </row>
        <row r="1237">
          <cell r="A1237" t="str">
            <v>BB567</v>
          </cell>
        </row>
        <row r="1238">
          <cell r="A1238" t="str">
            <v>BB568</v>
          </cell>
        </row>
        <row r="1239">
          <cell r="A1239" t="str">
            <v>BB570</v>
          </cell>
        </row>
        <row r="1240">
          <cell r="A1240" t="str">
            <v>BB571</v>
          </cell>
        </row>
        <row r="1241">
          <cell r="A1241" t="str">
            <v>BB775</v>
          </cell>
        </row>
        <row r="1242">
          <cell r="A1242" t="str">
            <v>BB783</v>
          </cell>
        </row>
        <row r="1243">
          <cell r="A1243" t="str">
            <v>BB779</v>
          </cell>
        </row>
        <row r="1244">
          <cell r="A1244" t="str">
            <v>BB787</v>
          </cell>
        </row>
        <row r="1245">
          <cell r="A1245" t="str">
            <v>BB791</v>
          </cell>
        </row>
        <row r="1246">
          <cell r="A1246" t="str">
            <v>BB773</v>
          </cell>
        </row>
        <row r="1247">
          <cell r="A1247" t="str">
            <v>BB781</v>
          </cell>
        </row>
        <row r="1248">
          <cell r="A1248" t="str">
            <v>BB777</v>
          </cell>
        </row>
        <row r="1249">
          <cell r="A1249" t="str">
            <v>BB785</v>
          </cell>
        </row>
        <row r="1250">
          <cell r="A1250" t="str">
            <v>BB789</v>
          </cell>
        </row>
        <row r="1251">
          <cell r="A1251" t="str">
            <v>BB793</v>
          </cell>
        </row>
        <row r="1252">
          <cell r="A1252" t="str">
            <v>BB795</v>
          </cell>
        </row>
        <row r="1253">
          <cell r="A1253" t="str">
            <v>BB580</v>
          </cell>
        </row>
        <row r="1254">
          <cell r="A1254" t="str">
            <v>BB581</v>
          </cell>
        </row>
        <row r="1255">
          <cell r="A1255" t="str">
            <v>BB582</v>
          </cell>
        </row>
        <row r="1256">
          <cell r="A1256" t="str">
            <v>BB583</v>
          </cell>
        </row>
        <row r="1257">
          <cell r="A1257" t="str">
            <v>BB584</v>
          </cell>
        </row>
        <row r="1258">
          <cell r="A1258" t="str">
            <v>BB587</v>
          </cell>
        </row>
        <row r="1259">
          <cell r="A1259" t="str">
            <v>BB586</v>
          </cell>
        </row>
        <row r="1260">
          <cell r="A1260" t="str">
            <v>BB588</v>
          </cell>
        </row>
        <row r="1261">
          <cell r="A1261" t="str">
            <v>BB589</v>
          </cell>
        </row>
        <row r="1262">
          <cell r="A1262" t="str">
            <v>BB590</v>
          </cell>
        </row>
        <row r="1263">
          <cell r="A1263" t="str">
            <v>BB591</v>
          </cell>
        </row>
        <row r="1264">
          <cell r="A1264" t="str">
            <v>BB592</v>
          </cell>
        </row>
        <row r="1265">
          <cell r="A1265" t="str">
            <v>BB596</v>
          </cell>
        </row>
        <row r="1266">
          <cell r="A1266" t="str">
            <v>BB597</v>
          </cell>
        </row>
        <row r="1267">
          <cell r="A1267" t="str">
            <v>BB598</v>
          </cell>
        </row>
        <row r="1268">
          <cell r="A1268" t="str">
            <v>BB599</v>
          </cell>
        </row>
        <row r="1269">
          <cell r="A1269" t="str">
            <v>BB600</v>
          </cell>
        </row>
        <row r="1270">
          <cell r="A1270" t="str">
            <v>BB601</v>
          </cell>
        </row>
        <row r="1271">
          <cell r="A1271" t="str">
            <v>BB603</v>
          </cell>
        </row>
        <row r="1272">
          <cell r="A1272" t="str">
            <v>BB605</v>
          </cell>
        </row>
        <row r="1273">
          <cell r="A1273" t="str">
            <v>BB606</v>
          </cell>
        </row>
        <row r="1274">
          <cell r="A1274" t="str">
            <v>BB607</v>
          </cell>
        </row>
        <row r="1275">
          <cell r="A1275" t="str">
            <v>BB608</v>
          </cell>
        </row>
        <row r="1276">
          <cell r="A1276" t="str">
            <v>BB609</v>
          </cell>
        </row>
        <row r="1277">
          <cell r="A1277" t="str">
            <v>BB610</v>
          </cell>
        </row>
        <row r="1278">
          <cell r="A1278" t="str">
            <v>BB611</v>
          </cell>
        </row>
        <row r="1279">
          <cell r="A1279" t="str">
            <v>BB613</v>
          </cell>
        </row>
        <row r="1280">
          <cell r="A1280" t="str">
            <v>BB614</v>
          </cell>
        </row>
        <row r="1281">
          <cell r="A1281" t="str">
            <v>BB615</v>
          </cell>
        </row>
        <row r="1282">
          <cell r="A1282" t="str">
            <v>BB616</v>
          </cell>
        </row>
        <row r="1283">
          <cell r="A1283" t="str">
            <v>BB629</v>
          </cell>
        </row>
        <row r="1284">
          <cell r="A1284" t="str">
            <v>BB630</v>
          </cell>
        </row>
        <row r="1285">
          <cell r="A1285" t="str">
            <v>BB626</v>
          </cell>
        </row>
        <row r="1286">
          <cell r="A1286" t="str">
            <v>BB627</v>
          </cell>
        </row>
        <row r="1287">
          <cell r="A1287" t="str">
            <v>BB703</v>
          </cell>
        </row>
        <row r="1288">
          <cell r="A1288" t="str">
            <v>BB635</v>
          </cell>
        </row>
        <row r="1289">
          <cell r="A1289" t="str">
            <v>BB661</v>
          </cell>
        </row>
        <row r="1290">
          <cell r="A1290" t="str">
            <v>BB658</v>
          </cell>
        </row>
        <row r="1291">
          <cell r="A1291" t="str">
            <v>BB655</v>
          </cell>
        </row>
        <row r="1292">
          <cell r="A1292" t="str">
            <v>BB653</v>
          </cell>
        </row>
        <row r="1293">
          <cell r="A1293" t="str">
            <v>BB640</v>
          </cell>
        </row>
        <row r="1294">
          <cell r="A1294" t="str">
            <v>BB641</v>
          </cell>
        </row>
        <row r="1295">
          <cell r="A1295" t="str">
            <v>BB799</v>
          </cell>
        </row>
        <row r="1296">
          <cell r="A1296" t="str">
            <v>BB797</v>
          </cell>
        </row>
        <row r="1297">
          <cell r="A1297" t="str">
            <v>BB647</v>
          </cell>
        </row>
        <row r="1298">
          <cell r="A1298" t="str">
            <v>BB648</v>
          </cell>
        </row>
        <row r="1299">
          <cell r="A1299" t="str">
            <v>BB02</v>
          </cell>
        </row>
        <row r="1300">
          <cell r="A1300" t="str">
            <v>BB06</v>
          </cell>
        </row>
        <row r="1301">
          <cell r="A1301" t="str">
            <v>BB07</v>
          </cell>
        </row>
        <row r="1302">
          <cell r="A1302" t="str">
            <v>BB09</v>
          </cell>
        </row>
        <row r="1303">
          <cell r="A1303" t="str">
            <v>BB10</v>
          </cell>
        </row>
        <row r="1304">
          <cell r="A1304" t="str">
            <v>BB100</v>
          </cell>
        </row>
        <row r="1305">
          <cell r="A1305" t="str">
            <v>BB101</v>
          </cell>
        </row>
        <row r="1306">
          <cell r="A1306" t="str">
            <v>BB102</v>
          </cell>
        </row>
        <row r="1307">
          <cell r="A1307" t="str">
            <v>BB103</v>
          </cell>
        </row>
        <row r="1308">
          <cell r="A1308" t="str">
            <v>BB104</v>
          </cell>
        </row>
        <row r="1309">
          <cell r="A1309" t="str">
            <v>BB105</v>
          </cell>
        </row>
        <row r="1310">
          <cell r="A1310" t="str">
            <v>BB106</v>
          </cell>
        </row>
        <row r="1311">
          <cell r="A1311" t="str">
            <v>BB107</v>
          </cell>
        </row>
        <row r="1312">
          <cell r="A1312" t="str">
            <v>BB108</v>
          </cell>
        </row>
        <row r="1313">
          <cell r="A1313" t="str">
            <v>BB109</v>
          </cell>
        </row>
        <row r="1314">
          <cell r="A1314" t="str">
            <v>BB110</v>
          </cell>
        </row>
        <row r="1315">
          <cell r="A1315" t="str">
            <v>BB111</v>
          </cell>
        </row>
        <row r="1316">
          <cell r="A1316" t="str">
            <v>BB112</v>
          </cell>
        </row>
        <row r="1317">
          <cell r="A1317" t="str">
            <v>BB113</v>
          </cell>
        </row>
        <row r="1318">
          <cell r="A1318" t="str">
            <v>BB115</v>
          </cell>
        </row>
        <row r="1319">
          <cell r="A1319" t="str">
            <v>BB116</v>
          </cell>
        </row>
        <row r="1320">
          <cell r="A1320" t="str">
            <v>BB118</v>
          </cell>
        </row>
        <row r="1321">
          <cell r="A1321" t="str">
            <v>BB119</v>
          </cell>
        </row>
        <row r="1322">
          <cell r="A1322" t="str">
            <v>BB12</v>
          </cell>
        </row>
        <row r="1323">
          <cell r="A1323" t="str">
            <v>BB120</v>
          </cell>
        </row>
        <row r="1324">
          <cell r="A1324" t="str">
            <v>BB121</v>
          </cell>
        </row>
        <row r="1325">
          <cell r="A1325" t="str">
            <v>BB122</v>
          </cell>
        </row>
        <row r="1326">
          <cell r="A1326" t="str">
            <v>BB123</v>
          </cell>
        </row>
        <row r="1327">
          <cell r="A1327" t="str">
            <v>BB124</v>
          </cell>
        </row>
        <row r="1328">
          <cell r="A1328" t="str">
            <v>BB125</v>
          </cell>
        </row>
        <row r="1329">
          <cell r="A1329" t="str">
            <v>BB127</v>
          </cell>
        </row>
        <row r="1330">
          <cell r="A1330" t="str">
            <v>BB129</v>
          </cell>
        </row>
        <row r="1331">
          <cell r="A1331" t="str">
            <v>BB13</v>
          </cell>
        </row>
        <row r="1332">
          <cell r="A1332" t="str">
            <v>BB130</v>
          </cell>
        </row>
        <row r="1333">
          <cell r="A1333" t="str">
            <v>BB131</v>
          </cell>
        </row>
        <row r="1334">
          <cell r="A1334" t="str">
            <v>BB132</v>
          </cell>
        </row>
        <row r="1335">
          <cell r="A1335" t="str">
            <v>BB133</v>
          </cell>
        </row>
        <row r="1336">
          <cell r="A1336" t="str">
            <v>BB134</v>
          </cell>
        </row>
        <row r="1337">
          <cell r="A1337" t="str">
            <v>BB135</v>
          </cell>
        </row>
        <row r="1338">
          <cell r="A1338" t="str">
            <v>BB136</v>
          </cell>
        </row>
        <row r="1339">
          <cell r="A1339" t="str">
            <v>BB137</v>
          </cell>
        </row>
        <row r="1340">
          <cell r="A1340" t="str">
            <v>BB138</v>
          </cell>
        </row>
        <row r="1341">
          <cell r="A1341" t="str">
            <v>BB139</v>
          </cell>
        </row>
        <row r="1342">
          <cell r="A1342" t="str">
            <v>BB14</v>
          </cell>
        </row>
        <row r="1343">
          <cell r="A1343" t="str">
            <v>BB140</v>
          </cell>
        </row>
        <row r="1344">
          <cell r="A1344" t="str">
            <v>BB141</v>
          </cell>
        </row>
        <row r="1345">
          <cell r="A1345" t="str">
            <v>BB142</v>
          </cell>
        </row>
        <row r="1346">
          <cell r="A1346" t="str">
            <v>BB143</v>
          </cell>
        </row>
        <row r="1347">
          <cell r="A1347" t="str">
            <v>BB144</v>
          </cell>
        </row>
        <row r="1348">
          <cell r="A1348" t="str">
            <v>BB145</v>
          </cell>
        </row>
        <row r="1349">
          <cell r="A1349" t="str">
            <v>BB146</v>
          </cell>
        </row>
        <row r="1350">
          <cell r="A1350" t="str">
            <v>BB147</v>
          </cell>
        </row>
        <row r="1351">
          <cell r="A1351" t="str">
            <v>BB148</v>
          </cell>
        </row>
        <row r="1352">
          <cell r="A1352" t="str">
            <v>BB149</v>
          </cell>
        </row>
        <row r="1353">
          <cell r="A1353" t="str">
            <v>BB15</v>
          </cell>
        </row>
        <row r="1354">
          <cell r="A1354" t="str">
            <v>BB150</v>
          </cell>
        </row>
        <row r="1355">
          <cell r="A1355" t="str">
            <v>BB151</v>
          </cell>
        </row>
        <row r="1356">
          <cell r="A1356" t="str">
            <v>BB152</v>
          </cell>
        </row>
        <row r="1357">
          <cell r="A1357" t="str">
            <v>BB153</v>
          </cell>
        </row>
        <row r="1358">
          <cell r="A1358" t="str">
            <v>BB154</v>
          </cell>
        </row>
        <row r="1359">
          <cell r="A1359" t="str">
            <v>BB155</v>
          </cell>
        </row>
        <row r="1360">
          <cell r="A1360" t="str">
            <v>BB156</v>
          </cell>
        </row>
        <row r="1361">
          <cell r="A1361" t="str">
            <v>BB16</v>
          </cell>
        </row>
        <row r="1362">
          <cell r="A1362" t="str">
            <v>BB165</v>
          </cell>
        </row>
        <row r="1363">
          <cell r="A1363" t="str">
            <v>BB166</v>
          </cell>
        </row>
        <row r="1364">
          <cell r="A1364" t="str">
            <v>BB167</v>
          </cell>
        </row>
        <row r="1365">
          <cell r="A1365" t="str">
            <v>BB168</v>
          </cell>
        </row>
        <row r="1366">
          <cell r="A1366" t="str">
            <v>BB171</v>
          </cell>
        </row>
        <row r="1367">
          <cell r="A1367" t="str">
            <v>BB172</v>
          </cell>
        </row>
        <row r="1368">
          <cell r="A1368" t="str">
            <v>BB173</v>
          </cell>
        </row>
        <row r="1369">
          <cell r="A1369" t="str">
            <v>BB174</v>
          </cell>
        </row>
        <row r="1370">
          <cell r="A1370" t="str">
            <v>BB175</v>
          </cell>
        </row>
        <row r="1371">
          <cell r="A1371" t="str">
            <v>BB176</v>
          </cell>
        </row>
        <row r="1372">
          <cell r="A1372" t="str">
            <v>BB177</v>
          </cell>
        </row>
        <row r="1373">
          <cell r="A1373" t="str">
            <v>BB18</v>
          </cell>
        </row>
        <row r="1374">
          <cell r="A1374" t="str">
            <v>BB180</v>
          </cell>
        </row>
        <row r="1375">
          <cell r="A1375" t="str">
            <v>BB181</v>
          </cell>
        </row>
        <row r="1376">
          <cell r="A1376" t="str">
            <v>BB184</v>
          </cell>
        </row>
        <row r="1377">
          <cell r="A1377" t="str">
            <v>BB185</v>
          </cell>
        </row>
        <row r="1378">
          <cell r="A1378" t="str">
            <v>BB189</v>
          </cell>
        </row>
        <row r="1379">
          <cell r="A1379" t="str">
            <v>BB19</v>
          </cell>
        </row>
        <row r="1380">
          <cell r="A1380" t="str">
            <v>BB192</v>
          </cell>
        </row>
        <row r="1381">
          <cell r="A1381" t="str">
            <v>BB193</v>
          </cell>
        </row>
        <row r="1382">
          <cell r="A1382" t="str">
            <v>BB194</v>
          </cell>
        </row>
        <row r="1383">
          <cell r="A1383" t="str">
            <v>BB195</v>
          </cell>
        </row>
        <row r="1384">
          <cell r="A1384" t="str">
            <v>BB196</v>
          </cell>
        </row>
        <row r="1385">
          <cell r="A1385" t="str">
            <v>BB197</v>
          </cell>
        </row>
        <row r="1386">
          <cell r="A1386" t="str">
            <v>BB199</v>
          </cell>
        </row>
        <row r="1387">
          <cell r="A1387" t="str">
            <v>BB20</v>
          </cell>
        </row>
        <row r="1388">
          <cell r="A1388" t="str">
            <v>BB200</v>
          </cell>
        </row>
        <row r="1389">
          <cell r="A1389" t="str">
            <v>BB201</v>
          </cell>
        </row>
        <row r="1390">
          <cell r="A1390" t="str">
            <v>BB202</v>
          </cell>
        </row>
        <row r="1391">
          <cell r="A1391" t="str">
            <v>BB203</v>
          </cell>
        </row>
        <row r="1392">
          <cell r="A1392" t="str">
            <v>BB204</v>
          </cell>
        </row>
        <row r="1393">
          <cell r="A1393" t="str">
            <v>BB205</v>
          </cell>
        </row>
        <row r="1394">
          <cell r="A1394" t="str">
            <v>BB206</v>
          </cell>
        </row>
        <row r="1395">
          <cell r="A1395" t="str">
            <v>BB207</v>
          </cell>
        </row>
        <row r="1396">
          <cell r="A1396" t="str">
            <v>BB208</v>
          </cell>
        </row>
        <row r="1397">
          <cell r="A1397" t="str">
            <v>BB209</v>
          </cell>
        </row>
        <row r="1398">
          <cell r="A1398" t="str">
            <v>BB21</v>
          </cell>
        </row>
        <row r="1399">
          <cell r="A1399" t="str">
            <v>BB210</v>
          </cell>
        </row>
        <row r="1400">
          <cell r="A1400" t="str">
            <v>BB212</v>
          </cell>
        </row>
        <row r="1401">
          <cell r="A1401" t="str">
            <v>BB213</v>
          </cell>
        </row>
        <row r="1402">
          <cell r="A1402" t="str">
            <v>BB214</v>
          </cell>
        </row>
        <row r="1403">
          <cell r="A1403" t="str">
            <v>BB215</v>
          </cell>
        </row>
        <row r="1404">
          <cell r="A1404" t="str">
            <v>BB216</v>
          </cell>
        </row>
        <row r="1405">
          <cell r="A1405" t="str">
            <v>BB217</v>
          </cell>
        </row>
        <row r="1406">
          <cell r="A1406" t="str">
            <v>BB218</v>
          </cell>
        </row>
        <row r="1407">
          <cell r="A1407" t="str">
            <v>BB219</v>
          </cell>
        </row>
        <row r="1408">
          <cell r="A1408" t="str">
            <v>BB22</v>
          </cell>
        </row>
        <row r="1409">
          <cell r="A1409" t="str">
            <v>BB221</v>
          </cell>
        </row>
        <row r="1410">
          <cell r="A1410" t="str">
            <v>BB222</v>
          </cell>
        </row>
        <row r="1411">
          <cell r="A1411" t="str">
            <v>BB223</v>
          </cell>
        </row>
        <row r="1412">
          <cell r="A1412" t="str">
            <v>BB224</v>
          </cell>
        </row>
        <row r="1413">
          <cell r="A1413" t="str">
            <v>BB225</v>
          </cell>
        </row>
        <row r="1414">
          <cell r="A1414" t="str">
            <v>BB23</v>
          </cell>
        </row>
        <row r="1415">
          <cell r="A1415" t="str">
            <v>BB230</v>
          </cell>
        </row>
        <row r="1416">
          <cell r="A1416" t="str">
            <v>BB231</v>
          </cell>
        </row>
        <row r="1417">
          <cell r="A1417" t="str">
            <v>BB232</v>
          </cell>
        </row>
        <row r="1418">
          <cell r="A1418" t="str">
            <v>BB235</v>
          </cell>
        </row>
        <row r="1419">
          <cell r="A1419" t="str">
            <v>BB236</v>
          </cell>
        </row>
        <row r="1420">
          <cell r="A1420" t="str">
            <v>BB237</v>
          </cell>
        </row>
        <row r="1421">
          <cell r="A1421" t="str">
            <v>BB238</v>
          </cell>
        </row>
        <row r="1422">
          <cell r="A1422" t="str">
            <v>BB239</v>
          </cell>
        </row>
        <row r="1423">
          <cell r="A1423" t="str">
            <v>BB24</v>
          </cell>
        </row>
        <row r="1424">
          <cell r="A1424" t="str">
            <v>BB240</v>
          </cell>
        </row>
        <row r="1425">
          <cell r="A1425" t="str">
            <v>BB241</v>
          </cell>
        </row>
        <row r="1426">
          <cell r="A1426" t="str">
            <v>BB242</v>
          </cell>
        </row>
        <row r="1427">
          <cell r="A1427" t="str">
            <v>BB243</v>
          </cell>
        </row>
        <row r="1428">
          <cell r="A1428" t="str">
            <v>BB246</v>
          </cell>
        </row>
        <row r="1429">
          <cell r="A1429" t="str">
            <v>BB247</v>
          </cell>
        </row>
        <row r="1430">
          <cell r="A1430" t="str">
            <v>BB248</v>
          </cell>
        </row>
        <row r="1431">
          <cell r="A1431" t="str">
            <v>BB249</v>
          </cell>
        </row>
        <row r="1432">
          <cell r="A1432" t="str">
            <v>BB25</v>
          </cell>
        </row>
        <row r="1433">
          <cell r="A1433" t="str">
            <v>BB250</v>
          </cell>
        </row>
        <row r="1434">
          <cell r="A1434" t="str">
            <v>BB251</v>
          </cell>
        </row>
        <row r="1435">
          <cell r="A1435" t="str">
            <v>BB252</v>
          </cell>
        </row>
        <row r="1436">
          <cell r="A1436" t="str">
            <v>BB253</v>
          </cell>
        </row>
        <row r="1437">
          <cell r="A1437" t="str">
            <v>BB254</v>
          </cell>
        </row>
        <row r="1438">
          <cell r="A1438" t="str">
            <v>BB255</v>
          </cell>
        </row>
        <row r="1439">
          <cell r="A1439" t="str">
            <v>BB257</v>
          </cell>
        </row>
        <row r="1440">
          <cell r="A1440" t="str">
            <v>BB258</v>
          </cell>
        </row>
        <row r="1441">
          <cell r="A1441" t="str">
            <v>BB259</v>
          </cell>
        </row>
        <row r="1442">
          <cell r="A1442" t="str">
            <v>BB26</v>
          </cell>
        </row>
        <row r="1443">
          <cell r="A1443" t="str">
            <v>BB260</v>
          </cell>
        </row>
        <row r="1444">
          <cell r="A1444" t="str">
            <v>BB262</v>
          </cell>
        </row>
        <row r="1445">
          <cell r="A1445" t="str">
            <v>BB266</v>
          </cell>
        </row>
        <row r="1446">
          <cell r="A1446" t="str">
            <v>BB267</v>
          </cell>
        </row>
        <row r="1447">
          <cell r="A1447" t="str">
            <v>BB269</v>
          </cell>
        </row>
        <row r="1448">
          <cell r="A1448" t="str">
            <v>BB27</v>
          </cell>
        </row>
        <row r="1449">
          <cell r="A1449" t="str">
            <v>BB270</v>
          </cell>
        </row>
        <row r="1450">
          <cell r="A1450" t="str">
            <v>BB271</v>
          </cell>
        </row>
        <row r="1451">
          <cell r="A1451" t="str">
            <v>BB272</v>
          </cell>
        </row>
        <row r="1452">
          <cell r="A1452" t="str">
            <v>BB273</v>
          </cell>
        </row>
        <row r="1453">
          <cell r="A1453" t="str">
            <v>BB274</v>
          </cell>
        </row>
        <row r="1454">
          <cell r="A1454" t="str">
            <v>BB275</v>
          </cell>
        </row>
        <row r="1455">
          <cell r="A1455" t="str">
            <v>BB276</v>
          </cell>
        </row>
        <row r="1456">
          <cell r="A1456" t="str">
            <v>BB277</v>
          </cell>
        </row>
        <row r="1457">
          <cell r="A1457" t="str">
            <v>BB278</v>
          </cell>
        </row>
        <row r="1458">
          <cell r="A1458" t="str">
            <v>BB279</v>
          </cell>
        </row>
        <row r="1459">
          <cell r="A1459" t="str">
            <v>BB28</v>
          </cell>
        </row>
        <row r="1460">
          <cell r="A1460" t="str">
            <v>BB280</v>
          </cell>
        </row>
        <row r="1461">
          <cell r="A1461" t="str">
            <v>BB281</v>
          </cell>
        </row>
        <row r="1462">
          <cell r="A1462" t="str">
            <v>BB282</v>
          </cell>
        </row>
        <row r="1463">
          <cell r="A1463" t="str">
            <v>BB283</v>
          </cell>
        </row>
        <row r="1464">
          <cell r="A1464" t="str">
            <v>BB284</v>
          </cell>
        </row>
        <row r="1465">
          <cell r="A1465" t="str">
            <v>BB285</v>
          </cell>
        </row>
        <row r="1466">
          <cell r="A1466" t="str">
            <v>BB286</v>
          </cell>
        </row>
        <row r="1467">
          <cell r="A1467" t="str">
            <v>BB287</v>
          </cell>
        </row>
        <row r="1468">
          <cell r="A1468" t="str">
            <v>BB288</v>
          </cell>
        </row>
        <row r="1469">
          <cell r="A1469" t="str">
            <v>BB289</v>
          </cell>
        </row>
        <row r="1470">
          <cell r="A1470" t="str">
            <v>BB290</v>
          </cell>
        </row>
        <row r="1471">
          <cell r="A1471" t="str">
            <v>BB291</v>
          </cell>
        </row>
        <row r="1472">
          <cell r="A1472" t="str">
            <v>BB292</v>
          </cell>
        </row>
        <row r="1473">
          <cell r="A1473" t="str">
            <v>BB295</v>
          </cell>
        </row>
        <row r="1474">
          <cell r="A1474" t="str">
            <v>BB299</v>
          </cell>
        </row>
        <row r="1475">
          <cell r="A1475" t="str">
            <v>BB30</v>
          </cell>
        </row>
        <row r="1476">
          <cell r="A1476" t="str">
            <v>BB300</v>
          </cell>
        </row>
        <row r="1477">
          <cell r="A1477" t="str">
            <v>BB301</v>
          </cell>
        </row>
        <row r="1478">
          <cell r="A1478" t="str">
            <v>BB303</v>
          </cell>
        </row>
        <row r="1479">
          <cell r="A1479" t="str">
            <v>BB304</v>
          </cell>
        </row>
        <row r="1480">
          <cell r="A1480" t="str">
            <v>BB305</v>
          </cell>
        </row>
        <row r="1481">
          <cell r="A1481" t="str">
            <v>BB306</v>
          </cell>
        </row>
        <row r="1482">
          <cell r="A1482" t="str">
            <v>BB307</v>
          </cell>
        </row>
        <row r="1483">
          <cell r="A1483" t="str">
            <v>BB309</v>
          </cell>
        </row>
        <row r="1484">
          <cell r="A1484" t="str">
            <v>BB310</v>
          </cell>
        </row>
        <row r="1485">
          <cell r="A1485" t="str">
            <v>BB311</v>
          </cell>
        </row>
        <row r="1486">
          <cell r="A1486" t="str">
            <v>BB314</v>
          </cell>
        </row>
        <row r="1487">
          <cell r="A1487" t="str">
            <v>BB316</v>
          </cell>
        </row>
        <row r="1488">
          <cell r="A1488" t="str">
            <v>BB317</v>
          </cell>
        </row>
        <row r="1489">
          <cell r="A1489" t="str">
            <v>BB318</v>
          </cell>
        </row>
        <row r="1490">
          <cell r="A1490" t="str">
            <v>BB319</v>
          </cell>
        </row>
        <row r="1491">
          <cell r="A1491" t="str">
            <v>BB320</v>
          </cell>
        </row>
        <row r="1492">
          <cell r="A1492" t="str">
            <v>BB322</v>
          </cell>
        </row>
        <row r="1493">
          <cell r="A1493" t="str">
            <v>BB324</v>
          </cell>
        </row>
        <row r="1494">
          <cell r="A1494" t="str">
            <v>BB325</v>
          </cell>
        </row>
        <row r="1495">
          <cell r="A1495" t="str">
            <v>BB326</v>
          </cell>
        </row>
        <row r="1496">
          <cell r="A1496" t="str">
            <v>BB327</v>
          </cell>
        </row>
        <row r="1497">
          <cell r="A1497" t="str">
            <v>BB33</v>
          </cell>
        </row>
        <row r="1498">
          <cell r="A1498" t="str">
            <v>BB330</v>
          </cell>
        </row>
        <row r="1499">
          <cell r="A1499" t="str">
            <v>BB331</v>
          </cell>
        </row>
        <row r="1500">
          <cell r="A1500" t="str">
            <v>BB332</v>
          </cell>
        </row>
        <row r="1501">
          <cell r="A1501" t="str">
            <v>BB333</v>
          </cell>
        </row>
        <row r="1502">
          <cell r="A1502" t="str">
            <v>BB335</v>
          </cell>
        </row>
        <row r="1503">
          <cell r="A1503" t="str">
            <v>BB336</v>
          </cell>
        </row>
        <row r="1504">
          <cell r="A1504" t="str">
            <v>BB338</v>
          </cell>
        </row>
        <row r="1505">
          <cell r="A1505" t="str">
            <v>BB34</v>
          </cell>
        </row>
        <row r="1506">
          <cell r="A1506" t="str">
            <v>BB342</v>
          </cell>
        </row>
        <row r="1507">
          <cell r="A1507" t="str">
            <v>BB343</v>
          </cell>
        </row>
        <row r="1508">
          <cell r="A1508" t="str">
            <v>BB346</v>
          </cell>
        </row>
        <row r="1509">
          <cell r="A1509" t="str">
            <v>BB347</v>
          </cell>
        </row>
        <row r="1510">
          <cell r="A1510" t="str">
            <v>BB348</v>
          </cell>
        </row>
        <row r="1511">
          <cell r="A1511" t="str">
            <v>BB349</v>
          </cell>
        </row>
        <row r="1512">
          <cell r="A1512" t="str">
            <v>BB35</v>
          </cell>
        </row>
        <row r="1513">
          <cell r="A1513" t="str">
            <v>BB350</v>
          </cell>
        </row>
        <row r="1514">
          <cell r="A1514" t="str">
            <v>BB351</v>
          </cell>
        </row>
        <row r="1515">
          <cell r="A1515" t="str">
            <v>BB352</v>
          </cell>
        </row>
        <row r="1516">
          <cell r="A1516" t="str">
            <v>BB356</v>
          </cell>
        </row>
        <row r="1517">
          <cell r="A1517" t="str">
            <v>BB357</v>
          </cell>
        </row>
        <row r="1518">
          <cell r="A1518" t="str">
            <v>BB36</v>
          </cell>
        </row>
        <row r="1519">
          <cell r="A1519" t="str">
            <v>BB362</v>
          </cell>
        </row>
        <row r="1520">
          <cell r="A1520" t="str">
            <v>BB363</v>
          </cell>
        </row>
        <row r="1521">
          <cell r="A1521" t="str">
            <v>BB369</v>
          </cell>
        </row>
        <row r="1522">
          <cell r="A1522" t="str">
            <v>BB37</v>
          </cell>
        </row>
        <row r="1523">
          <cell r="A1523" t="str">
            <v>BB370</v>
          </cell>
        </row>
        <row r="1524">
          <cell r="A1524" t="str">
            <v>BB371</v>
          </cell>
        </row>
        <row r="1525">
          <cell r="A1525" t="str">
            <v>BB377</v>
          </cell>
        </row>
        <row r="1526">
          <cell r="A1526" t="str">
            <v>BB38</v>
          </cell>
        </row>
        <row r="1527">
          <cell r="A1527" t="str">
            <v>BB387</v>
          </cell>
        </row>
        <row r="1528">
          <cell r="A1528" t="str">
            <v>BB388</v>
          </cell>
        </row>
        <row r="1529">
          <cell r="A1529" t="str">
            <v>BB389</v>
          </cell>
        </row>
        <row r="1530">
          <cell r="A1530" t="str">
            <v>BB39</v>
          </cell>
        </row>
        <row r="1531">
          <cell r="A1531" t="str">
            <v>BB391</v>
          </cell>
        </row>
        <row r="1532">
          <cell r="A1532" t="str">
            <v>BB392</v>
          </cell>
        </row>
        <row r="1533">
          <cell r="A1533" t="str">
            <v>BB397</v>
          </cell>
        </row>
        <row r="1534">
          <cell r="A1534" t="str">
            <v>BB398</v>
          </cell>
        </row>
        <row r="1535">
          <cell r="A1535" t="str">
            <v>BB399</v>
          </cell>
        </row>
        <row r="1536">
          <cell r="A1536" t="str">
            <v>BB40</v>
          </cell>
        </row>
        <row r="1537">
          <cell r="A1537" t="str">
            <v>BB400</v>
          </cell>
        </row>
        <row r="1538">
          <cell r="A1538" t="str">
            <v>BB408</v>
          </cell>
        </row>
        <row r="1539">
          <cell r="A1539" t="str">
            <v>BB409</v>
          </cell>
        </row>
        <row r="1540">
          <cell r="A1540" t="str">
            <v>BB41</v>
          </cell>
        </row>
        <row r="1541">
          <cell r="A1541" t="str">
            <v>BB410</v>
          </cell>
        </row>
        <row r="1542">
          <cell r="A1542" t="str">
            <v>BB411</v>
          </cell>
        </row>
        <row r="1543">
          <cell r="A1543" t="str">
            <v>BB412</v>
          </cell>
        </row>
        <row r="1544">
          <cell r="A1544" t="str">
            <v>BB413</v>
          </cell>
        </row>
        <row r="1545">
          <cell r="A1545" t="str">
            <v>BB414</v>
          </cell>
        </row>
        <row r="1546">
          <cell r="A1546" t="str">
            <v>BB415</v>
          </cell>
        </row>
        <row r="1547">
          <cell r="A1547" t="str">
            <v>BB416</v>
          </cell>
        </row>
        <row r="1548">
          <cell r="A1548" t="str">
            <v>BB417</v>
          </cell>
        </row>
        <row r="1549">
          <cell r="A1549" t="str">
            <v>BB418</v>
          </cell>
        </row>
        <row r="1550">
          <cell r="A1550" t="str">
            <v>BB419</v>
          </cell>
        </row>
        <row r="1551">
          <cell r="A1551" t="str">
            <v>BB42</v>
          </cell>
        </row>
        <row r="1552">
          <cell r="A1552" t="str">
            <v>BB420</v>
          </cell>
        </row>
        <row r="1553">
          <cell r="A1553" t="str">
            <v>BB421</v>
          </cell>
        </row>
        <row r="1554">
          <cell r="A1554" t="str">
            <v>BB422</v>
          </cell>
        </row>
        <row r="1555">
          <cell r="A1555" t="str">
            <v>BB423</v>
          </cell>
        </row>
        <row r="1556">
          <cell r="A1556" t="str">
            <v>BB424</v>
          </cell>
        </row>
        <row r="1557">
          <cell r="A1557" t="str">
            <v>BB425</v>
          </cell>
        </row>
        <row r="1558">
          <cell r="A1558" t="str">
            <v>BB426</v>
          </cell>
        </row>
        <row r="1559">
          <cell r="A1559" t="str">
            <v>BB427</v>
          </cell>
        </row>
        <row r="1560">
          <cell r="A1560" t="str">
            <v>BB428</v>
          </cell>
        </row>
        <row r="1561">
          <cell r="A1561" t="str">
            <v>BB433</v>
          </cell>
        </row>
        <row r="1562">
          <cell r="A1562" t="str">
            <v>BB434</v>
          </cell>
        </row>
        <row r="1563">
          <cell r="A1563" t="str">
            <v>BB435</v>
          </cell>
        </row>
        <row r="1564">
          <cell r="A1564" t="str">
            <v>BB436</v>
          </cell>
        </row>
        <row r="1565">
          <cell r="A1565" t="str">
            <v>BB437</v>
          </cell>
        </row>
        <row r="1566">
          <cell r="A1566" t="str">
            <v>BB438</v>
          </cell>
        </row>
        <row r="1567">
          <cell r="A1567" t="str">
            <v>BB439</v>
          </cell>
        </row>
        <row r="1568">
          <cell r="A1568" t="str">
            <v>BB44</v>
          </cell>
        </row>
        <row r="1569">
          <cell r="A1569" t="str">
            <v>BB440</v>
          </cell>
        </row>
        <row r="1570">
          <cell r="A1570" t="str">
            <v>BB441</v>
          </cell>
        </row>
        <row r="1571">
          <cell r="A1571" t="str">
            <v>BB442</v>
          </cell>
        </row>
        <row r="1572">
          <cell r="A1572" t="str">
            <v>BB444</v>
          </cell>
        </row>
        <row r="1573">
          <cell r="A1573" t="str">
            <v>BB445</v>
          </cell>
        </row>
        <row r="1574">
          <cell r="A1574" t="str">
            <v>BB446</v>
          </cell>
        </row>
        <row r="1575">
          <cell r="A1575" t="str">
            <v>BB447</v>
          </cell>
        </row>
        <row r="1576">
          <cell r="A1576" t="str">
            <v>BB448</v>
          </cell>
        </row>
        <row r="1577">
          <cell r="A1577" t="str">
            <v>BB449</v>
          </cell>
        </row>
        <row r="1578">
          <cell r="A1578" t="str">
            <v>BB45</v>
          </cell>
        </row>
        <row r="1579">
          <cell r="A1579" t="str">
            <v>BB450</v>
          </cell>
        </row>
        <row r="1580">
          <cell r="A1580" t="str">
            <v>BB451</v>
          </cell>
        </row>
        <row r="1581">
          <cell r="A1581" t="str">
            <v>BB454</v>
          </cell>
        </row>
        <row r="1582">
          <cell r="A1582" t="str">
            <v>BB456</v>
          </cell>
        </row>
        <row r="1583">
          <cell r="A1583" t="str">
            <v>BB457</v>
          </cell>
        </row>
        <row r="1584">
          <cell r="A1584" t="str">
            <v>BB458</v>
          </cell>
        </row>
        <row r="1585">
          <cell r="A1585" t="str">
            <v>BB46</v>
          </cell>
        </row>
        <row r="1586">
          <cell r="A1586" t="str">
            <v>BB460</v>
          </cell>
        </row>
        <row r="1587">
          <cell r="A1587" t="str">
            <v>BB463</v>
          </cell>
        </row>
        <row r="1588">
          <cell r="A1588" t="str">
            <v>BB464</v>
          </cell>
        </row>
        <row r="1589">
          <cell r="A1589" t="str">
            <v>BB466</v>
          </cell>
        </row>
        <row r="1590">
          <cell r="A1590" t="str">
            <v>BB467</v>
          </cell>
        </row>
        <row r="1591">
          <cell r="A1591" t="str">
            <v>BB469</v>
          </cell>
        </row>
        <row r="1592">
          <cell r="A1592" t="str">
            <v>BB470</v>
          </cell>
        </row>
        <row r="1593">
          <cell r="A1593" t="str">
            <v>BB471</v>
          </cell>
        </row>
        <row r="1594">
          <cell r="A1594" t="str">
            <v>BB472</v>
          </cell>
        </row>
        <row r="1595">
          <cell r="A1595" t="str">
            <v>BB473</v>
          </cell>
        </row>
        <row r="1596">
          <cell r="A1596" t="str">
            <v>BB474</v>
          </cell>
        </row>
        <row r="1597">
          <cell r="A1597" t="str">
            <v>BB475</v>
          </cell>
        </row>
        <row r="1598">
          <cell r="A1598" t="str">
            <v>BB476</v>
          </cell>
        </row>
        <row r="1599">
          <cell r="A1599" t="str">
            <v>BB477</v>
          </cell>
        </row>
        <row r="1600">
          <cell r="A1600" t="str">
            <v>BB478</v>
          </cell>
        </row>
        <row r="1601">
          <cell r="A1601" t="str">
            <v>BB479</v>
          </cell>
        </row>
        <row r="1602">
          <cell r="A1602" t="str">
            <v>BB481</v>
          </cell>
        </row>
        <row r="1603">
          <cell r="A1603" t="str">
            <v>BB482</v>
          </cell>
        </row>
        <row r="1604">
          <cell r="A1604" t="str">
            <v>BB483</v>
          </cell>
        </row>
        <row r="1605">
          <cell r="A1605" t="str">
            <v>BB484</v>
          </cell>
        </row>
        <row r="1606">
          <cell r="A1606" t="str">
            <v>BB49</v>
          </cell>
        </row>
        <row r="1607">
          <cell r="A1607" t="str">
            <v>BB495</v>
          </cell>
        </row>
        <row r="1608">
          <cell r="A1608" t="str">
            <v>BB496</v>
          </cell>
        </row>
        <row r="1609">
          <cell r="A1609" t="str">
            <v>BB497</v>
          </cell>
        </row>
        <row r="1610">
          <cell r="A1610" t="str">
            <v>BB498</v>
          </cell>
        </row>
        <row r="1611">
          <cell r="A1611" t="str">
            <v>BB499</v>
          </cell>
        </row>
        <row r="1612">
          <cell r="A1612" t="str">
            <v>BB50</v>
          </cell>
        </row>
        <row r="1613">
          <cell r="A1613" t="str">
            <v>BB500</v>
          </cell>
        </row>
        <row r="1614">
          <cell r="A1614" t="str">
            <v>BB501</v>
          </cell>
        </row>
        <row r="1615">
          <cell r="A1615" t="str">
            <v>BB502</v>
          </cell>
        </row>
        <row r="1616">
          <cell r="A1616" t="str">
            <v>BB503</v>
          </cell>
        </row>
        <row r="1617">
          <cell r="A1617" t="str">
            <v>BB504</v>
          </cell>
        </row>
        <row r="1618">
          <cell r="A1618" t="str">
            <v>BB505</v>
          </cell>
        </row>
        <row r="1619">
          <cell r="A1619" t="str">
            <v>BB506</v>
          </cell>
        </row>
        <row r="1620">
          <cell r="A1620" t="str">
            <v>BB507</v>
          </cell>
        </row>
        <row r="1621">
          <cell r="A1621" t="str">
            <v>BB508</v>
          </cell>
        </row>
        <row r="1622">
          <cell r="A1622" t="str">
            <v>BB509</v>
          </cell>
        </row>
        <row r="1623">
          <cell r="A1623" t="str">
            <v>BB510</v>
          </cell>
        </row>
        <row r="1624">
          <cell r="A1624" t="str">
            <v>BB511</v>
          </cell>
        </row>
        <row r="1625">
          <cell r="A1625" t="str">
            <v>BB512</v>
          </cell>
        </row>
        <row r="1626">
          <cell r="A1626" t="str">
            <v>BB513</v>
          </cell>
        </row>
        <row r="1627">
          <cell r="A1627" t="str">
            <v>BB514</v>
          </cell>
        </row>
        <row r="1628">
          <cell r="A1628" t="str">
            <v>BB515</v>
          </cell>
        </row>
        <row r="1629">
          <cell r="A1629" t="str">
            <v>BB516</v>
          </cell>
        </row>
        <row r="1630">
          <cell r="A1630" t="str">
            <v>BB517</v>
          </cell>
        </row>
        <row r="1631">
          <cell r="A1631" t="str">
            <v>BB519</v>
          </cell>
        </row>
        <row r="1632">
          <cell r="A1632" t="str">
            <v>BB520</v>
          </cell>
        </row>
        <row r="1633">
          <cell r="A1633" t="str">
            <v>BB521</v>
          </cell>
        </row>
        <row r="1634">
          <cell r="A1634" t="str">
            <v>BB522</v>
          </cell>
        </row>
        <row r="1635">
          <cell r="A1635" t="str">
            <v>BB524</v>
          </cell>
        </row>
        <row r="1636">
          <cell r="A1636" t="str">
            <v>BB525</v>
          </cell>
        </row>
        <row r="1637">
          <cell r="A1637" t="str">
            <v>BB526</v>
          </cell>
        </row>
        <row r="1638">
          <cell r="A1638" t="str">
            <v>BB527</v>
          </cell>
        </row>
        <row r="1639">
          <cell r="A1639" t="str">
            <v>BB528</v>
          </cell>
        </row>
        <row r="1640">
          <cell r="A1640" t="str">
            <v>BB529</v>
          </cell>
        </row>
        <row r="1641">
          <cell r="A1641" t="str">
            <v>BB53</v>
          </cell>
        </row>
        <row r="1642">
          <cell r="A1642" t="str">
            <v>BB530</v>
          </cell>
        </row>
        <row r="1643">
          <cell r="A1643" t="str">
            <v>BB531</v>
          </cell>
        </row>
        <row r="1644">
          <cell r="A1644" t="str">
            <v>BB532</v>
          </cell>
        </row>
        <row r="1645">
          <cell r="A1645" t="str">
            <v>BB534</v>
          </cell>
        </row>
        <row r="1646">
          <cell r="A1646" t="str">
            <v>BB535</v>
          </cell>
        </row>
        <row r="1647">
          <cell r="A1647" t="str">
            <v>BB536</v>
          </cell>
        </row>
        <row r="1648">
          <cell r="A1648" t="str">
            <v>BB538</v>
          </cell>
        </row>
        <row r="1649">
          <cell r="A1649" t="str">
            <v>BB539</v>
          </cell>
        </row>
        <row r="1650">
          <cell r="A1650" t="str">
            <v>BB54</v>
          </cell>
        </row>
        <row r="1651">
          <cell r="A1651" t="str">
            <v>BB545</v>
          </cell>
        </row>
        <row r="1652">
          <cell r="A1652" t="str">
            <v>BB55</v>
          </cell>
        </row>
        <row r="1653">
          <cell r="A1653" t="str">
            <v>BB555</v>
          </cell>
        </row>
        <row r="1654">
          <cell r="A1654" t="str">
            <v>BB557</v>
          </cell>
        </row>
        <row r="1655">
          <cell r="A1655" t="str">
            <v>BB558</v>
          </cell>
        </row>
        <row r="1656">
          <cell r="A1656" t="str">
            <v>BB559</v>
          </cell>
        </row>
        <row r="1657">
          <cell r="A1657" t="str">
            <v>BB56</v>
          </cell>
        </row>
        <row r="1658">
          <cell r="A1658" t="str">
            <v>BB560</v>
          </cell>
        </row>
        <row r="1659">
          <cell r="A1659" t="str">
            <v>BB561</v>
          </cell>
        </row>
        <row r="1660">
          <cell r="A1660" t="str">
            <v>BB562</v>
          </cell>
        </row>
        <row r="1661">
          <cell r="A1661" t="str">
            <v>BB563</v>
          </cell>
        </row>
        <row r="1662">
          <cell r="A1662" t="str">
            <v>BB564</v>
          </cell>
        </row>
        <row r="1663">
          <cell r="A1663" t="str">
            <v>BB565</v>
          </cell>
        </row>
        <row r="1664">
          <cell r="A1664" t="str">
            <v>BB566</v>
          </cell>
        </row>
        <row r="1665">
          <cell r="A1665" t="str">
            <v>BB569</v>
          </cell>
        </row>
        <row r="1666">
          <cell r="A1666" t="str">
            <v>BB57</v>
          </cell>
        </row>
        <row r="1667">
          <cell r="A1667" t="str">
            <v>BB572</v>
          </cell>
        </row>
        <row r="1668">
          <cell r="A1668" t="str">
            <v>BB573</v>
          </cell>
        </row>
        <row r="1669">
          <cell r="A1669" t="str">
            <v>BB574</v>
          </cell>
        </row>
        <row r="1670">
          <cell r="A1670" t="str">
            <v>BB575</v>
          </cell>
        </row>
        <row r="1671">
          <cell r="A1671" t="str">
            <v>BB576</v>
          </cell>
        </row>
        <row r="1672">
          <cell r="A1672" t="str">
            <v>BB577</v>
          </cell>
        </row>
        <row r="1673">
          <cell r="A1673" t="str">
            <v>BB578</v>
          </cell>
        </row>
        <row r="1674">
          <cell r="A1674" t="str">
            <v>BB579</v>
          </cell>
        </row>
        <row r="1675">
          <cell r="A1675" t="str">
            <v>BB58</v>
          </cell>
        </row>
        <row r="1676">
          <cell r="A1676" t="str">
            <v>BB585</v>
          </cell>
        </row>
        <row r="1677">
          <cell r="A1677" t="str">
            <v>BB59</v>
          </cell>
        </row>
        <row r="1678">
          <cell r="A1678" t="str">
            <v>BB593</v>
          </cell>
        </row>
        <row r="1679">
          <cell r="A1679" t="str">
            <v>BB594</v>
          </cell>
        </row>
        <row r="1680">
          <cell r="A1680" t="str">
            <v>BB595</v>
          </cell>
        </row>
        <row r="1681">
          <cell r="A1681" t="str">
            <v>BB60</v>
          </cell>
        </row>
        <row r="1682">
          <cell r="A1682" t="str">
            <v>BB602</v>
          </cell>
        </row>
        <row r="1683">
          <cell r="A1683" t="str">
            <v>BB604</v>
          </cell>
        </row>
        <row r="1684">
          <cell r="A1684" t="str">
            <v>BB61</v>
          </cell>
        </row>
        <row r="1685">
          <cell r="A1685" t="str">
            <v>BB612</v>
          </cell>
        </row>
        <row r="1686">
          <cell r="A1686" t="str">
            <v>BB617</v>
          </cell>
        </row>
        <row r="1687">
          <cell r="A1687" t="str">
            <v>BB618</v>
          </cell>
        </row>
        <row r="1688">
          <cell r="A1688" t="str">
            <v>BB619</v>
          </cell>
        </row>
        <row r="1689">
          <cell r="A1689" t="str">
            <v>BB620</v>
          </cell>
        </row>
        <row r="1690">
          <cell r="A1690" t="str">
            <v>BB621</v>
          </cell>
        </row>
        <row r="1691">
          <cell r="A1691" t="str">
            <v>BB622</v>
          </cell>
        </row>
        <row r="1692">
          <cell r="A1692" t="str">
            <v>BB623</v>
          </cell>
        </row>
        <row r="1693">
          <cell r="A1693" t="str">
            <v>BB624</v>
          </cell>
        </row>
        <row r="1694">
          <cell r="A1694" t="str">
            <v>BB625</v>
          </cell>
        </row>
        <row r="1695">
          <cell r="A1695" t="str">
            <v>BB628</v>
          </cell>
        </row>
        <row r="1696">
          <cell r="A1696" t="str">
            <v>BB63</v>
          </cell>
        </row>
        <row r="1697">
          <cell r="A1697" t="str">
            <v>BB631</v>
          </cell>
        </row>
        <row r="1698">
          <cell r="A1698" t="str">
            <v>BB632</v>
          </cell>
        </row>
        <row r="1699">
          <cell r="A1699" t="str">
            <v>BB633</v>
          </cell>
        </row>
        <row r="1700">
          <cell r="A1700" t="str">
            <v>BB634</v>
          </cell>
        </row>
        <row r="1701">
          <cell r="A1701" t="str">
            <v>BB636</v>
          </cell>
        </row>
        <row r="1702">
          <cell r="A1702" t="str">
            <v>BB637</v>
          </cell>
        </row>
        <row r="1703">
          <cell r="A1703" t="str">
            <v>BB638</v>
          </cell>
        </row>
        <row r="1704">
          <cell r="A1704" t="str">
            <v>BB639</v>
          </cell>
        </row>
        <row r="1705">
          <cell r="A1705" t="str">
            <v>BB642</v>
          </cell>
        </row>
        <row r="1706">
          <cell r="A1706" t="str">
            <v>BB643</v>
          </cell>
        </row>
        <row r="1707">
          <cell r="A1707" t="str">
            <v>BB644</v>
          </cell>
        </row>
        <row r="1708">
          <cell r="A1708" t="str">
            <v>BB645</v>
          </cell>
        </row>
        <row r="1709">
          <cell r="A1709" t="str">
            <v>BB646</v>
          </cell>
        </row>
        <row r="1710">
          <cell r="A1710" t="str">
            <v>BB648</v>
          </cell>
        </row>
        <row r="1711">
          <cell r="A1711" t="str">
            <v>BB649</v>
          </cell>
        </row>
        <row r="1712">
          <cell r="A1712" t="str">
            <v>BB65</v>
          </cell>
        </row>
        <row r="1713">
          <cell r="A1713" t="str">
            <v>BB66</v>
          </cell>
        </row>
        <row r="1714">
          <cell r="A1714" t="str">
            <v>BB668</v>
          </cell>
        </row>
        <row r="1715">
          <cell r="A1715" t="str">
            <v>BB67</v>
          </cell>
        </row>
        <row r="1716">
          <cell r="A1716" t="str">
            <v>BB68</v>
          </cell>
        </row>
        <row r="1717">
          <cell r="A1717" t="str">
            <v>BB69</v>
          </cell>
        </row>
        <row r="1718">
          <cell r="A1718" t="str">
            <v>BB702</v>
          </cell>
        </row>
        <row r="1719">
          <cell r="A1719" t="str">
            <v>BB71</v>
          </cell>
        </row>
        <row r="1720">
          <cell r="A1720" t="str">
            <v>BB72</v>
          </cell>
        </row>
        <row r="1721">
          <cell r="A1721" t="str">
            <v>BB73</v>
          </cell>
        </row>
        <row r="1722">
          <cell r="A1722" t="str">
            <v>BB742</v>
          </cell>
        </row>
        <row r="1723">
          <cell r="A1723" t="str">
            <v>BB743</v>
          </cell>
        </row>
        <row r="1724">
          <cell r="A1724" t="str">
            <v>BB748</v>
          </cell>
        </row>
        <row r="1725">
          <cell r="A1725" t="str">
            <v>BB749</v>
          </cell>
        </row>
        <row r="1726">
          <cell r="A1726" t="str">
            <v>BB755</v>
          </cell>
        </row>
        <row r="1727">
          <cell r="A1727" t="str">
            <v>BB756</v>
          </cell>
        </row>
        <row r="1728">
          <cell r="A1728" t="str">
            <v>BB757</v>
          </cell>
        </row>
        <row r="1729">
          <cell r="A1729" t="str">
            <v>BB76</v>
          </cell>
        </row>
        <row r="1730">
          <cell r="A1730" t="str">
            <v>BB763</v>
          </cell>
        </row>
        <row r="1731">
          <cell r="A1731" t="str">
            <v>BB769</v>
          </cell>
        </row>
        <row r="1732">
          <cell r="A1732" t="str">
            <v>BB77</v>
          </cell>
        </row>
        <row r="1733">
          <cell r="A1733" t="str">
            <v>BB771</v>
          </cell>
        </row>
        <row r="1734">
          <cell r="A1734" t="str">
            <v>BB772</v>
          </cell>
        </row>
        <row r="1735">
          <cell r="A1735" t="str">
            <v>BB78</v>
          </cell>
        </row>
        <row r="1736">
          <cell r="A1736" t="str">
            <v>BB79</v>
          </cell>
        </row>
        <row r="1737">
          <cell r="A1737" t="str">
            <v>BB80</v>
          </cell>
        </row>
        <row r="1738">
          <cell r="A1738" t="str">
            <v>BB805</v>
          </cell>
        </row>
        <row r="1739">
          <cell r="A1739" t="str">
            <v>BB81</v>
          </cell>
        </row>
        <row r="1740">
          <cell r="A1740" t="str">
            <v>BB82</v>
          </cell>
        </row>
        <row r="1741">
          <cell r="A1741" t="str">
            <v>BB828</v>
          </cell>
        </row>
        <row r="1742">
          <cell r="A1742" t="str">
            <v>BB829</v>
          </cell>
        </row>
        <row r="1743">
          <cell r="A1743" t="str">
            <v>BB83</v>
          </cell>
        </row>
        <row r="1744">
          <cell r="A1744" t="str">
            <v>BB830</v>
          </cell>
        </row>
        <row r="1745">
          <cell r="A1745" t="str">
            <v>BB834</v>
          </cell>
        </row>
        <row r="1746">
          <cell r="A1746" t="str">
            <v>BB835</v>
          </cell>
        </row>
        <row r="1747">
          <cell r="A1747" t="str">
            <v>BB836</v>
          </cell>
        </row>
        <row r="1748">
          <cell r="A1748" t="str">
            <v>BB837</v>
          </cell>
        </row>
        <row r="1749">
          <cell r="A1749" t="str">
            <v>BB838</v>
          </cell>
        </row>
        <row r="1750">
          <cell r="A1750" t="str">
            <v>BB839</v>
          </cell>
        </row>
        <row r="1751">
          <cell r="A1751" t="str">
            <v>BB84</v>
          </cell>
        </row>
        <row r="1752">
          <cell r="A1752" t="str">
            <v>BB840</v>
          </cell>
        </row>
        <row r="1753">
          <cell r="A1753" t="str">
            <v>BB841</v>
          </cell>
        </row>
        <row r="1754">
          <cell r="A1754" t="str">
            <v>BB842</v>
          </cell>
        </row>
        <row r="1755">
          <cell r="A1755" t="str">
            <v>BB843</v>
          </cell>
        </row>
        <row r="1756">
          <cell r="A1756" t="str">
            <v>BB844</v>
          </cell>
        </row>
        <row r="1757">
          <cell r="A1757" t="str">
            <v>BB845</v>
          </cell>
        </row>
        <row r="1758">
          <cell r="A1758" t="str">
            <v>BB846</v>
          </cell>
        </row>
        <row r="1759">
          <cell r="A1759" t="str">
            <v>BB85</v>
          </cell>
        </row>
        <row r="1760">
          <cell r="A1760" t="str">
            <v>BB86</v>
          </cell>
        </row>
        <row r="1761">
          <cell r="A1761" t="str">
            <v>BB87</v>
          </cell>
        </row>
        <row r="1762">
          <cell r="A1762" t="str">
            <v>BB89</v>
          </cell>
        </row>
        <row r="1763">
          <cell r="A1763" t="str">
            <v>BB90</v>
          </cell>
        </row>
        <row r="1764">
          <cell r="A1764" t="str">
            <v>BB91</v>
          </cell>
        </row>
        <row r="1765">
          <cell r="A1765" t="str">
            <v>BB93</v>
          </cell>
        </row>
        <row r="1766">
          <cell r="A1766" t="str">
            <v>BB95</v>
          </cell>
        </row>
        <row r="1767">
          <cell r="A1767" t="str">
            <v>BB96</v>
          </cell>
        </row>
        <row r="1768">
          <cell r="A1768" t="str">
            <v>BB98</v>
          </cell>
        </row>
        <row r="1769">
          <cell r="A1769" t="str">
            <v>BB99</v>
          </cell>
        </row>
      </sheetData>
      <sheetData sheetId="9">
        <row r="1">
          <cell r="A1" t="str">
            <v xml:space="preserve">Codigo </v>
          </cell>
        </row>
      </sheetData>
      <sheetData sheetId="10">
        <row r="35">
          <cell r="A35" t="str">
            <v>MO-01</v>
          </cell>
          <cell r="B35" t="str">
            <v>CUADRILLA AB  ALBAÑIL (1 OFICIAL + 1 AYUDANTE)</v>
          </cell>
        </row>
        <row r="36">
          <cell r="A36" t="str">
            <v>MO-02</v>
          </cell>
          <cell r="B36" t="str">
            <v>CUADRILLA AA (2 Ayudantes)</v>
          </cell>
        </row>
        <row r="37">
          <cell r="A37" t="str">
            <v>MO-03</v>
          </cell>
          <cell r="B37" t="str">
            <v xml:space="preserve">CUADRILLA A (1 Ayudante) de Excavación </v>
          </cell>
        </row>
        <row r="38">
          <cell r="A38" t="str">
            <v>MO-04</v>
          </cell>
          <cell r="B38" t="str">
            <v>CUADRILLA  CC (1 Ofcial de Pintura+ 1 Ayudante)</v>
          </cell>
        </row>
        <row r="39">
          <cell r="A39" t="str">
            <v>MO-05</v>
          </cell>
          <cell r="B39" t="str">
            <v>MANO DE OBRA DD (Carpinteria)</v>
          </cell>
        </row>
        <row r="40">
          <cell r="A40" t="str">
            <v>MO-06</v>
          </cell>
          <cell r="B40" t="str">
            <v>CUADRILLA PLOMERIA (1 Ayudante+1 Oficial)</v>
          </cell>
        </row>
        <row r="41">
          <cell r="A41" t="str">
            <v>MO-07</v>
          </cell>
          <cell r="B41" t="str">
            <v>CUADRILLA G ELECTRICO (1 OFICIAL + 1 AYUDANTE)</v>
          </cell>
        </row>
        <row r="42">
          <cell r="A42" t="str">
            <v>MO-08</v>
          </cell>
          <cell r="B42" t="str">
            <v>CUADRILLA EM ( 1 OFICIAL+ 2 AYUDANTES) ESTRUCTURA METALICA</v>
          </cell>
        </row>
        <row r="43">
          <cell r="A43" t="str">
            <v>MO-09</v>
          </cell>
        </row>
      </sheetData>
      <sheetData sheetId="11"/>
      <sheetData sheetId="1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
      <sheetName val="tramo a-b tablones boyaca"/>
      <sheetName val="TABLONES LOS CEIBOS TRAMO B-C"/>
    </sheetNames>
    <sheetDataSet>
      <sheetData sheetId="0">
        <row r="12">
          <cell r="F12" t="str">
            <v xml:space="preserve">  </v>
          </cell>
        </row>
        <row r="45">
          <cell r="F45">
            <v>65016</v>
          </cell>
        </row>
      </sheetData>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opLeftCell="A7" workbookViewId="0">
      <selection activeCell="B4" sqref="B4:F4"/>
    </sheetView>
  </sheetViews>
  <sheetFormatPr baseColWidth="10" defaultColWidth="14.42578125" defaultRowHeight="15" x14ac:dyDescent="0.25"/>
  <cols>
    <col min="1" max="1" width="6.28515625" customWidth="1"/>
    <col min="2" max="2" width="12.28515625" customWidth="1"/>
    <col min="3" max="3" width="35.5703125" customWidth="1"/>
    <col min="4" max="4" width="48" customWidth="1"/>
    <col min="5" max="5" width="34.7109375" customWidth="1"/>
    <col min="6" max="6" width="35.5703125" customWidth="1"/>
    <col min="7" max="26" width="10.7109375" customWidth="1"/>
  </cols>
  <sheetData>
    <row r="1" spans="1:26" ht="12.75" customHeight="1" x14ac:dyDescent="0.25">
      <c r="B1" s="330"/>
      <c r="C1" s="331"/>
      <c r="D1" s="332"/>
      <c r="E1" s="333"/>
      <c r="F1" s="334"/>
    </row>
    <row r="2" spans="1:26" ht="85.5" customHeight="1" x14ac:dyDescent="0.25">
      <c r="B2" s="372" t="s">
        <v>562</v>
      </c>
      <c r="C2" s="370"/>
      <c r="D2" s="370"/>
      <c r="E2" s="370"/>
      <c r="F2" s="371"/>
    </row>
    <row r="3" spans="1:26" ht="78.75" customHeight="1" x14ac:dyDescent="0.25">
      <c r="B3" s="372" t="s">
        <v>563</v>
      </c>
      <c r="C3" s="370"/>
      <c r="D3" s="370"/>
      <c r="E3" s="370"/>
      <c r="F3" s="371"/>
    </row>
    <row r="4" spans="1:26" ht="22.5" customHeight="1" x14ac:dyDescent="0.25">
      <c r="B4" s="373" t="s">
        <v>564</v>
      </c>
      <c r="C4" s="370"/>
      <c r="D4" s="370"/>
      <c r="E4" s="370"/>
      <c r="F4" s="371"/>
    </row>
    <row r="5" spans="1:26" ht="65.25" customHeight="1" x14ac:dyDescent="0.25">
      <c r="B5" s="374" t="s">
        <v>565</v>
      </c>
      <c r="C5" s="360"/>
      <c r="D5" s="360"/>
      <c r="E5" s="360"/>
      <c r="F5" s="360"/>
    </row>
    <row r="6" spans="1:26" ht="11.25" customHeight="1" x14ac:dyDescent="0.25">
      <c r="B6" s="335"/>
      <c r="C6" s="335"/>
      <c r="D6" s="335"/>
      <c r="E6" s="335"/>
      <c r="F6" s="335"/>
    </row>
    <row r="7" spans="1:26" ht="18" customHeight="1" x14ac:dyDescent="0.25">
      <c r="B7" s="375" t="s">
        <v>566</v>
      </c>
      <c r="C7" s="360"/>
      <c r="D7" s="360"/>
      <c r="E7" s="360"/>
      <c r="F7" s="360"/>
    </row>
    <row r="8" spans="1:26" ht="13.5" customHeight="1" x14ac:dyDescent="0.25">
      <c r="B8" s="335"/>
      <c r="C8" s="335"/>
      <c r="D8" s="335"/>
      <c r="E8" s="335"/>
      <c r="F8" s="335"/>
    </row>
    <row r="9" spans="1:26" ht="24.75" customHeight="1" x14ac:dyDescent="0.25">
      <c r="B9" s="369" t="s">
        <v>567</v>
      </c>
      <c r="C9" s="370"/>
      <c r="D9" s="370"/>
      <c r="E9" s="370"/>
      <c r="F9" s="371"/>
    </row>
    <row r="10" spans="1:26" ht="54" customHeight="1" x14ac:dyDescent="0.25">
      <c r="A10" s="334"/>
      <c r="B10" s="364" t="s">
        <v>568</v>
      </c>
      <c r="C10" s="366" t="s">
        <v>569</v>
      </c>
      <c r="D10" s="364" t="s">
        <v>570</v>
      </c>
      <c r="E10" s="336" t="s">
        <v>571</v>
      </c>
      <c r="F10" s="367" t="s">
        <v>572</v>
      </c>
      <c r="G10" s="334"/>
      <c r="H10" s="334"/>
      <c r="I10" s="334"/>
      <c r="J10" s="334"/>
      <c r="K10" s="334"/>
      <c r="L10" s="334"/>
      <c r="M10" s="334"/>
      <c r="N10" s="334"/>
      <c r="O10" s="334"/>
      <c r="P10" s="334"/>
      <c r="Q10" s="334"/>
      <c r="R10" s="334"/>
      <c r="S10" s="334"/>
      <c r="T10" s="334"/>
      <c r="U10" s="334"/>
      <c r="V10" s="334"/>
      <c r="W10" s="334"/>
      <c r="X10" s="334"/>
      <c r="Y10" s="334"/>
      <c r="Z10" s="334"/>
    </row>
    <row r="11" spans="1:26" ht="41.25" customHeight="1" x14ac:dyDescent="0.25">
      <c r="A11" s="334"/>
      <c r="B11" s="365"/>
      <c r="C11" s="365"/>
      <c r="D11" s="365"/>
      <c r="E11" s="336" t="s">
        <v>573</v>
      </c>
      <c r="F11" s="365"/>
      <c r="G11" s="334"/>
      <c r="H11" s="334"/>
      <c r="I11" s="334"/>
      <c r="J11" s="334"/>
      <c r="K11" s="334"/>
      <c r="L11" s="334"/>
      <c r="M11" s="334"/>
      <c r="N11" s="334"/>
      <c r="O11" s="334"/>
      <c r="P11" s="334"/>
      <c r="Q11" s="334"/>
      <c r="R11" s="334"/>
      <c r="S11" s="334"/>
      <c r="T11" s="334"/>
      <c r="U11" s="334"/>
      <c r="V11" s="334"/>
      <c r="W11" s="334"/>
      <c r="X11" s="334"/>
      <c r="Y11" s="334"/>
      <c r="Z11" s="334"/>
    </row>
    <row r="12" spans="1:26" ht="48" customHeight="1" x14ac:dyDescent="0.25">
      <c r="B12" s="336">
        <v>1</v>
      </c>
      <c r="C12" s="337" t="s">
        <v>574</v>
      </c>
      <c r="D12" s="338" t="s">
        <v>575</v>
      </c>
      <c r="E12" s="336" t="s">
        <v>576</v>
      </c>
      <c r="F12" s="336" t="s">
        <v>577</v>
      </c>
    </row>
    <row r="13" spans="1:26" ht="47.25" customHeight="1" x14ac:dyDescent="0.25">
      <c r="B13" s="336">
        <v>2</v>
      </c>
      <c r="C13" s="337" t="s">
        <v>578</v>
      </c>
      <c r="D13" s="338" t="s">
        <v>579</v>
      </c>
      <c r="E13" s="336" t="s">
        <v>580</v>
      </c>
      <c r="F13" s="336" t="s">
        <v>577</v>
      </c>
    </row>
    <row r="14" spans="1:26" ht="41.25" customHeight="1" x14ac:dyDescent="0.25">
      <c r="B14" s="339"/>
      <c r="C14" s="339"/>
      <c r="D14" s="339"/>
      <c r="E14" s="339"/>
      <c r="F14" s="339"/>
    </row>
    <row r="15" spans="1:26" ht="41.25" customHeight="1" x14ac:dyDescent="0.25">
      <c r="B15" s="359" t="s">
        <v>581</v>
      </c>
      <c r="C15" s="360"/>
      <c r="D15" s="360"/>
      <c r="E15" s="360"/>
      <c r="F15" s="360"/>
    </row>
    <row r="16" spans="1:26" ht="14.25" customHeight="1" x14ac:dyDescent="0.25">
      <c r="B16" s="340"/>
      <c r="C16" s="341"/>
      <c r="D16" s="342"/>
      <c r="E16" s="343"/>
      <c r="F16" s="344"/>
    </row>
    <row r="17" spans="1:7" ht="23.25" customHeight="1" x14ac:dyDescent="0.25">
      <c r="A17" s="341"/>
      <c r="B17" s="340"/>
      <c r="C17" s="341"/>
      <c r="D17" s="342"/>
      <c r="E17" s="343"/>
      <c r="F17" s="344"/>
    </row>
    <row r="18" spans="1:7" ht="12.75" customHeight="1" x14ac:dyDescent="0.25">
      <c r="A18" s="341"/>
      <c r="B18" s="345"/>
      <c r="C18" s="346"/>
      <c r="D18" s="347"/>
      <c r="E18" s="348"/>
      <c r="F18" s="346"/>
    </row>
    <row r="19" spans="1:7" ht="12.75" customHeight="1" x14ac:dyDescent="0.25">
      <c r="A19" s="341"/>
      <c r="B19" s="345"/>
      <c r="C19" s="368" t="s">
        <v>582</v>
      </c>
      <c r="D19" s="360"/>
      <c r="E19" s="349"/>
      <c r="F19" s="344"/>
    </row>
    <row r="20" spans="1:7" ht="12.75" customHeight="1" x14ac:dyDescent="0.25">
      <c r="A20" s="341"/>
      <c r="B20" s="345"/>
      <c r="C20" s="350" t="s">
        <v>583</v>
      </c>
      <c r="D20" s="350"/>
      <c r="E20" s="348"/>
      <c r="F20" s="344"/>
      <c r="G20" s="331"/>
    </row>
    <row r="21" spans="1:7" ht="12.75" customHeight="1" x14ac:dyDescent="0.25">
      <c r="A21" s="341"/>
      <c r="B21" s="345"/>
      <c r="C21" s="359" t="s">
        <v>584</v>
      </c>
      <c r="D21" s="360"/>
      <c r="E21" s="348"/>
      <c r="F21" s="344"/>
      <c r="G21" s="351"/>
    </row>
    <row r="22" spans="1:7" ht="12.75" customHeight="1" x14ac:dyDescent="0.25">
      <c r="A22" s="341"/>
      <c r="B22" s="345"/>
      <c r="C22" s="352" t="s">
        <v>585</v>
      </c>
      <c r="D22" s="347"/>
      <c r="E22" s="348"/>
      <c r="F22" s="346"/>
      <c r="G22" s="334"/>
    </row>
    <row r="23" spans="1:7" ht="12.75" customHeight="1" x14ac:dyDescent="0.25">
      <c r="A23" s="341"/>
      <c r="B23" s="330"/>
      <c r="C23" s="334"/>
      <c r="D23" s="332"/>
      <c r="E23" s="333"/>
      <c r="F23" s="331"/>
      <c r="G23" s="334"/>
    </row>
    <row r="24" spans="1:7" ht="12.75" customHeight="1" x14ac:dyDescent="0.25">
      <c r="A24" s="341"/>
      <c r="B24" s="330"/>
      <c r="C24" s="353"/>
      <c r="D24" s="332"/>
      <c r="E24" s="333"/>
      <c r="F24" s="331"/>
      <c r="G24" s="331"/>
    </row>
    <row r="25" spans="1:7" ht="12.75" customHeight="1" x14ac:dyDescent="0.25">
      <c r="B25" s="330"/>
      <c r="C25" s="353"/>
      <c r="D25" s="332"/>
      <c r="E25" s="333"/>
      <c r="F25" s="331"/>
      <c r="G25" s="331"/>
    </row>
    <row r="26" spans="1:7" ht="12.75" customHeight="1" x14ac:dyDescent="0.25">
      <c r="B26" s="330"/>
      <c r="C26" s="361"/>
      <c r="D26" s="360"/>
      <c r="E26" s="333"/>
      <c r="F26" s="354"/>
      <c r="G26" s="331"/>
    </row>
    <row r="27" spans="1:7" ht="12.75" customHeight="1" x14ac:dyDescent="0.25">
      <c r="B27" s="330"/>
      <c r="C27" s="362"/>
      <c r="D27" s="360"/>
      <c r="E27" s="332"/>
      <c r="F27" s="331"/>
      <c r="G27" s="331"/>
    </row>
    <row r="28" spans="1:7" ht="12.75" customHeight="1" x14ac:dyDescent="0.25">
      <c r="B28" s="330"/>
      <c r="C28" s="331"/>
      <c r="D28" s="332"/>
      <c r="E28" s="333"/>
      <c r="F28" s="334"/>
      <c r="G28" s="354"/>
    </row>
    <row r="29" spans="1:7" ht="29.25" customHeight="1" x14ac:dyDescent="0.25">
      <c r="B29" s="363"/>
      <c r="C29" s="360"/>
      <c r="D29" s="360"/>
      <c r="E29" s="360"/>
      <c r="F29" s="360"/>
      <c r="G29" s="331"/>
    </row>
    <row r="30" spans="1:7" ht="12.75" customHeight="1" x14ac:dyDescent="0.25">
      <c r="B30" s="330"/>
      <c r="D30" s="332"/>
      <c r="E30" s="333"/>
      <c r="F30" s="334"/>
    </row>
    <row r="31" spans="1:7" ht="18.75" customHeight="1" x14ac:dyDescent="0.25">
      <c r="B31" s="330"/>
      <c r="D31" s="332"/>
      <c r="E31" s="333"/>
      <c r="F31" s="334"/>
    </row>
    <row r="32" spans="1:7" ht="12.75" customHeight="1" x14ac:dyDescent="0.25">
      <c r="B32" s="330"/>
      <c r="D32" s="332"/>
      <c r="E32" s="333"/>
      <c r="F32" s="334"/>
    </row>
    <row r="33" spans="2:6" ht="12.75" customHeight="1" x14ac:dyDescent="0.25">
      <c r="B33" s="330"/>
      <c r="D33" s="332"/>
      <c r="E33" s="333"/>
      <c r="F33" s="334"/>
    </row>
    <row r="34" spans="2:6" ht="12.75" customHeight="1" x14ac:dyDescent="0.25">
      <c r="B34" s="330"/>
      <c r="D34" s="332"/>
      <c r="E34" s="333"/>
      <c r="F34" s="334"/>
    </row>
    <row r="35" spans="2:6" ht="12.75" customHeight="1" x14ac:dyDescent="0.25">
      <c r="B35" s="330"/>
      <c r="D35" s="332"/>
      <c r="E35" s="333"/>
      <c r="F35" s="334"/>
    </row>
    <row r="36" spans="2:6" ht="12.75" customHeight="1" x14ac:dyDescent="0.25">
      <c r="B36" s="330"/>
      <c r="D36" s="332"/>
      <c r="E36" s="333"/>
      <c r="F36" s="334"/>
    </row>
    <row r="37" spans="2:6" ht="12.75" customHeight="1" x14ac:dyDescent="0.25">
      <c r="B37" s="330"/>
      <c r="D37" s="332"/>
      <c r="E37" s="333"/>
      <c r="F37" s="334"/>
    </row>
    <row r="38" spans="2:6" ht="12.75" customHeight="1" x14ac:dyDescent="0.25">
      <c r="B38" s="330"/>
      <c r="D38" s="332"/>
      <c r="E38" s="333"/>
      <c r="F38" s="334"/>
    </row>
    <row r="39" spans="2:6" ht="12.75" customHeight="1" x14ac:dyDescent="0.25">
      <c r="B39" s="330"/>
      <c r="D39" s="332"/>
      <c r="E39" s="333"/>
      <c r="F39" s="334"/>
    </row>
    <row r="40" spans="2:6" ht="12.75" customHeight="1" x14ac:dyDescent="0.25">
      <c r="B40" s="330"/>
      <c r="D40" s="332"/>
      <c r="E40" s="333"/>
      <c r="F40" s="334"/>
    </row>
    <row r="41" spans="2:6" ht="12.75" customHeight="1" x14ac:dyDescent="0.25">
      <c r="B41" s="330"/>
      <c r="D41" s="332"/>
      <c r="E41" s="333"/>
      <c r="F41" s="334"/>
    </row>
    <row r="42" spans="2:6" ht="12.75" customHeight="1" x14ac:dyDescent="0.25">
      <c r="B42" s="330"/>
      <c r="D42" s="332"/>
      <c r="E42" s="333"/>
      <c r="F42" s="334"/>
    </row>
    <row r="43" spans="2:6" ht="12.75" customHeight="1" x14ac:dyDescent="0.25">
      <c r="B43" s="330"/>
      <c r="D43" s="332"/>
      <c r="E43" s="333"/>
      <c r="F43" s="334"/>
    </row>
    <row r="44" spans="2:6" ht="12.75" customHeight="1" x14ac:dyDescent="0.25">
      <c r="B44" s="330"/>
      <c r="D44" s="332"/>
      <c r="E44" s="333"/>
      <c r="F44" s="334"/>
    </row>
    <row r="45" spans="2:6" ht="12.75" customHeight="1" x14ac:dyDescent="0.25">
      <c r="B45" s="330"/>
      <c r="D45" s="332"/>
      <c r="E45" s="333"/>
      <c r="F45" s="334"/>
    </row>
    <row r="46" spans="2:6" ht="12.75" customHeight="1" x14ac:dyDescent="0.25">
      <c r="B46" s="330"/>
      <c r="D46" s="332"/>
      <c r="E46" s="333"/>
      <c r="F46" s="334"/>
    </row>
    <row r="47" spans="2:6" ht="12.75" customHeight="1" x14ac:dyDescent="0.25">
      <c r="B47" s="330"/>
      <c r="D47" s="332"/>
      <c r="E47" s="333"/>
      <c r="F47" s="334"/>
    </row>
    <row r="48" spans="2:6" ht="12.75" customHeight="1" x14ac:dyDescent="0.25">
      <c r="B48" s="330"/>
      <c r="D48" s="332"/>
      <c r="E48" s="333"/>
      <c r="F48" s="334"/>
    </row>
    <row r="49" spans="2:6" ht="12.75" customHeight="1" x14ac:dyDescent="0.25">
      <c r="B49" s="330"/>
      <c r="D49" s="332"/>
      <c r="E49" s="333"/>
      <c r="F49" s="334"/>
    </row>
    <row r="50" spans="2:6" ht="12.75" customHeight="1" x14ac:dyDescent="0.25">
      <c r="B50" s="330"/>
      <c r="D50" s="332"/>
      <c r="E50" s="333"/>
      <c r="F50" s="334"/>
    </row>
    <row r="51" spans="2:6" ht="12.75" customHeight="1" x14ac:dyDescent="0.25">
      <c r="B51" s="330"/>
      <c r="D51" s="332"/>
      <c r="E51" s="333"/>
      <c r="F51" s="334"/>
    </row>
    <row r="52" spans="2:6" ht="12.75" customHeight="1" x14ac:dyDescent="0.25">
      <c r="B52" s="330"/>
      <c r="D52" s="332"/>
      <c r="E52" s="333"/>
      <c r="F52" s="334"/>
    </row>
    <row r="53" spans="2:6" ht="12.75" customHeight="1" x14ac:dyDescent="0.25">
      <c r="B53" s="330"/>
      <c r="D53" s="332"/>
      <c r="E53" s="333"/>
      <c r="F53" s="334"/>
    </row>
    <row r="54" spans="2:6" ht="12.75" customHeight="1" x14ac:dyDescent="0.25">
      <c r="B54" s="330"/>
      <c r="D54" s="332"/>
      <c r="E54" s="333"/>
      <c r="F54" s="334"/>
    </row>
    <row r="55" spans="2:6" ht="12.75" customHeight="1" x14ac:dyDescent="0.25">
      <c r="B55" s="330"/>
      <c r="D55" s="332"/>
      <c r="E55" s="333"/>
      <c r="F55" s="334"/>
    </row>
    <row r="56" spans="2:6" ht="12.75" customHeight="1" x14ac:dyDescent="0.25">
      <c r="B56" s="330"/>
      <c r="D56" s="332"/>
      <c r="E56" s="333"/>
      <c r="F56" s="334"/>
    </row>
    <row r="57" spans="2:6" ht="12.75" customHeight="1" x14ac:dyDescent="0.25">
      <c r="B57" s="330"/>
      <c r="D57" s="332"/>
      <c r="E57" s="333"/>
      <c r="F57" s="334"/>
    </row>
    <row r="58" spans="2:6" ht="12.75" customHeight="1" x14ac:dyDescent="0.25">
      <c r="B58" s="330"/>
      <c r="D58" s="332"/>
      <c r="E58" s="333"/>
      <c r="F58" s="334"/>
    </row>
    <row r="59" spans="2:6" ht="12.75" customHeight="1" x14ac:dyDescent="0.25">
      <c r="B59" s="330"/>
      <c r="D59" s="332"/>
      <c r="E59" s="333"/>
      <c r="F59" s="334"/>
    </row>
    <row r="60" spans="2:6" ht="12.75" customHeight="1" x14ac:dyDescent="0.25">
      <c r="B60" s="330"/>
      <c r="D60" s="332"/>
      <c r="E60" s="333"/>
      <c r="F60" s="334"/>
    </row>
    <row r="61" spans="2:6" ht="12.75" customHeight="1" x14ac:dyDescent="0.25">
      <c r="B61" s="330"/>
      <c r="D61" s="332"/>
      <c r="E61" s="333"/>
      <c r="F61" s="334"/>
    </row>
    <row r="62" spans="2:6" ht="12.75" customHeight="1" x14ac:dyDescent="0.25">
      <c r="B62" s="330"/>
      <c r="D62" s="332"/>
      <c r="E62" s="333"/>
      <c r="F62" s="334"/>
    </row>
    <row r="63" spans="2:6" ht="12.75" customHeight="1" x14ac:dyDescent="0.25">
      <c r="B63" s="330"/>
      <c r="D63" s="332"/>
      <c r="E63" s="333"/>
      <c r="F63" s="334"/>
    </row>
    <row r="64" spans="2:6" ht="12.75" customHeight="1" x14ac:dyDescent="0.25">
      <c r="B64" s="330"/>
      <c r="D64" s="332"/>
      <c r="E64" s="333"/>
      <c r="F64" s="334"/>
    </row>
    <row r="65" spans="2:6" ht="12.75" customHeight="1" x14ac:dyDescent="0.25">
      <c r="B65" s="330"/>
      <c r="D65" s="332"/>
      <c r="E65" s="333"/>
      <c r="F65" s="334"/>
    </row>
    <row r="66" spans="2:6" ht="12.75" customHeight="1" x14ac:dyDescent="0.25">
      <c r="B66" s="330"/>
      <c r="D66" s="332"/>
      <c r="E66" s="333"/>
      <c r="F66" s="334"/>
    </row>
    <row r="67" spans="2:6" ht="12.75" customHeight="1" x14ac:dyDescent="0.25">
      <c r="B67" s="330"/>
      <c r="D67" s="332"/>
      <c r="E67" s="333"/>
      <c r="F67" s="334"/>
    </row>
    <row r="68" spans="2:6" ht="12.75" customHeight="1" x14ac:dyDescent="0.25">
      <c r="B68" s="330"/>
      <c r="D68" s="332"/>
      <c r="E68" s="333"/>
      <c r="F68" s="334"/>
    </row>
    <row r="69" spans="2:6" ht="12.75" customHeight="1" x14ac:dyDescent="0.25">
      <c r="B69" s="330"/>
      <c r="D69" s="332"/>
      <c r="E69" s="333"/>
      <c r="F69" s="334"/>
    </row>
    <row r="70" spans="2:6" ht="12.75" customHeight="1" x14ac:dyDescent="0.25">
      <c r="B70" s="330"/>
      <c r="D70" s="332"/>
      <c r="E70" s="333"/>
      <c r="F70" s="334"/>
    </row>
    <row r="71" spans="2:6" ht="12.75" customHeight="1" x14ac:dyDescent="0.25">
      <c r="B71" s="330"/>
      <c r="D71" s="332"/>
      <c r="E71" s="333"/>
      <c r="F71" s="334"/>
    </row>
    <row r="72" spans="2:6" ht="12.75" customHeight="1" x14ac:dyDescent="0.25">
      <c r="B72" s="330"/>
      <c r="D72" s="332"/>
      <c r="E72" s="333"/>
      <c r="F72" s="334"/>
    </row>
    <row r="73" spans="2:6" ht="12.75" customHeight="1" x14ac:dyDescent="0.25">
      <c r="B73" s="330"/>
      <c r="D73" s="332"/>
      <c r="E73" s="333"/>
      <c r="F73" s="334"/>
    </row>
    <row r="74" spans="2:6" ht="12.75" customHeight="1" x14ac:dyDescent="0.25">
      <c r="B74" s="330"/>
      <c r="D74" s="332"/>
      <c r="E74" s="333"/>
      <c r="F74" s="334"/>
    </row>
    <row r="75" spans="2:6" ht="12.75" customHeight="1" x14ac:dyDescent="0.25">
      <c r="B75" s="330"/>
      <c r="D75" s="332"/>
      <c r="E75" s="333"/>
      <c r="F75" s="334"/>
    </row>
    <row r="76" spans="2:6" ht="12.75" customHeight="1" x14ac:dyDescent="0.25">
      <c r="B76" s="330"/>
      <c r="D76" s="332"/>
      <c r="E76" s="333"/>
      <c r="F76" s="334"/>
    </row>
    <row r="77" spans="2:6" ht="12.75" customHeight="1" x14ac:dyDescent="0.25">
      <c r="B77" s="330"/>
      <c r="D77" s="332"/>
      <c r="E77" s="333"/>
      <c r="F77" s="334"/>
    </row>
    <row r="78" spans="2:6" ht="12.75" customHeight="1" x14ac:dyDescent="0.25">
      <c r="B78" s="330"/>
      <c r="D78" s="332"/>
      <c r="E78" s="333"/>
      <c r="F78" s="334"/>
    </row>
    <row r="79" spans="2:6" ht="12.75" customHeight="1" x14ac:dyDescent="0.25">
      <c r="B79" s="330"/>
      <c r="D79" s="332"/>
      <c r="E79" s="333"/>
      <c r="F79" s="334"/>
    </row>
    <row r="80" spans="2:6" ht="12.75" customHeight="1" x14ac:dyDescent="0.25">
      <c r="B80" s="330"/>
      <c r="D80" s="332"/>
      <c r="E80" s="333"/>
      <c r="F80" s="334"/>
    </row>
    <row r="81" spans="2:6" ht="12.75" customHeight="1" x14ac:dyDescent="0.25">
      <c r="B81" s="330"/>
      <c r="D81" s="332"/>
      <c r="E81" s="333"/>
      <c r="F81" s="334"/>
    </row>
    <row r="82" spans="2:6" ht="12.75" customHeight="1" x14ac:dyDescent="0.25">
      <c r="B82" s="330"/>
      <c r="D82" s="332"/>
      <c r="E82" s="333"/>
      <c r="F82" s="334"/>
    </row>
    <row r="83" spans="2:6" ht="12.75" customHeight="1" x14ac:dyDescent="0.25">
      <c r="B83" s="330"/>
      <c r="D83" s="332"/>
      <c r="E83" s="333"/>
      <c r="F83" s="334"/>
    </row>
    <row r="84" spans="2:6" ht="12.75" customHeight="1" x14ac:dyDescent="0.25">
      <c r="B84" s="330"/>
      <c r="D84" s="332"/>
      <c r="E84" s="333"/>
      <c r="F84" s="334"/>
    </row>
    <row r="85" spans="2:6" ht="12.75" customHeight="1" x14ac:dyDescent="0.25">
      <c r="B85" s="330"/>
      <c r="D85" s="332"/>
      <c r="E85" s="333"/>
      <c r="F85" s="334"/>
    </row>
    <row r="86" spans="2:6" ht="12.75" customHeight="1" x14ac:dyDescent="0.25">
      <c r="B86" s="330"/>
      <c r="D86" s="332"/>
      <c r="E86" s="333"/>
      <c r="F86" s="334"/>
    </row>
    <row r="87" spans="2:6" ht="12.75" customHeight="1" x14ac:dyDescent="0.25">
      <c r="B87" s="330"/>
      <c r="D87" s="332"/>
      <c r="E87" s="333"/>
      <c r="F87" s="334"/>
    </row>
    <row r="88" spans="2:6" ht="12.75" customHeight="1" x14ac:dyDescent="0.25">
      <c r="B88" s="330"/>
      <c r="D88" s="332"/>
      <c r="E88" s="333"/>
      <c r="F88" s="334"/>
    </row>
    <row r="89" spans="2:6" ht="12.75" customHeight="1" x14ac:dyDescent="0.25">
      <c r="B89" s="330"/>
      <c r="D89" s="332"/>
      <c r="E89" s="333"/>
      <c r="F89" s="334"/>
    </row>
    <row r="90" spans="2:6" ht="12.75" customHeight="1" x14ac:dyDescent="0.25">
      <c r="B90" s="330"/>
      <c r="D90" s="332"/>
      <c r="E90" s="333"/>
      <c r="F90" s="334"/>
    </row>
    <row r="91" spans="2:6" ht="12.75" customHeight="1" x14ac:dyDescent="0.25">
      <c r="B91" s="330"/>
      <c r="D91" s="332"/>
      <c r="E91" s="333"/>
      <c r="F91" s="334"/>
    </row>
    <row r="92" spans="2:6" ht="12.75" customHeight="1" x14ac:dyDescent="0.25">
      <c r="B92" s="330"/>
      <c r="D92" s="332"/>
      <c r="E92" s="333"/>
      <c r="F92" s="334"/>
    </row>
    <row r="93" spans="2:6" ht="12.75" customHeight="1" x14ac:dyDescent="0.25">
      <c r="B93" s="330"/>
      <c r="D93" s="332"/>
      <c r="E93" s="333"/>
      <c r="F93" s="334"/>
    </row>
    <row r="94" spans="2:6" ht="12.75" customHeight="1" x14ac:dyDescent="0.25">
      <c r="B94" s="330"/>
      <c r="D94" s="332"/>
      <c r="E94" s="333"/>
      <c r="F94" s="334"/>
    </row>
    <row r="95" spans="2:6" ht="12.75" customHeight="1" x14ac:dyDescent="0.25">
      <c r="B95" s="330"/>
      <c r="D95" s="332"/>
      <c r="E95" s="333"/>
      <c r="F95" s="334"/>
    </row>
    <row r="96" spans="2:6" ht="12.75" customHeight="1" x14ac:dyDescent="0.25">
      <c r="B96" s="330"/>
      <c r="D96" s="332"/>
      <c r="E96" s="333"/>
      <c r="F96" s="334"/>
    </row>
    <row r="97" spans="2:6" ht="12.75" customHeight="1" x14ac:dyDescent="0.25">
      <c r="B97" s="330"/>
      <c r="D97" s="332"/>
      <c r="E97" s="333"/>
      <c r="F97" s="334"/>
    </row>
    <row r="98" spans="2:6" ht="12.75" customHeight="1" x14ac:dyDescent="0.25">
      <c r="B98" s="330"/>
      <c r="D98" s="332"/>
      <c r="E98" s="333"/>
      <c r="F98" s="334"/>
    </row>
    <row r="99" spans="2:6" ht="12.75" customHeight="1" x14ac:dyDescent="0.25">
      <c r="B99" s="330"/>
      <c r="D99" s="332"/>
      <c r="E99" s="333"/>
      <c r="F99" s="334"/>
    </row>
    <row r="100" spans="2:6" ht="12.75" customHeight="1" x14ac:dyDescent="0.25">
      <c r="B100" s="330"/>
      <c r="D100" s="332"/>
      <c r="E100" s="333"/>
      <c r="F100" s="334"/>
    </row>
    <row r="101" spans="2:6" ht="12.75" customHeight="1" x14ac:dyDescent="0.25">
      <c r="B101" s="330"/>
      <c r="D101" s="332"/>
      <c r="E101" s="333"/>
      <c r="F101" s="334"/>
    </row>
    <row r="102" spans="2:6" ht="12.75" customHeight="1" x14ac:dyDescent="0.25">
      <c r="B102" s="330"/>
      <c r="D102" s="332"/>
      <c r="E102" s="333"/>
      <c r="F102" s="334"/>
    </row>
    <row r="103" spans="2:6" ht="12.75" customHeight="1" x14ac:dyDescent="0.25">
      <c r="B103" s="330"/>
      <c r="D103" s="332"/>
      <c r="E103" s="333"/>
      <c r="F103" s="334"/>
    </row>
    <row r="104" spans="2:6" ht="12.75" customHeight="1" x14ac:dyDescent="0.25">
      <c r="B104" s="330"/>
      <c r="D104" s="332"/>
      <c r="E104" s="333"/>
      <c r="F104" s="334"/>
    </row>
    <row r="105" spans="2:6" ht="12.75" customHeight="1" x14ac:dyDescent="0.25">
      <c r="B105" s="330"/>
      <c r="D105" s="332"/>
      <c r="E105" s="333"/>
      <c r="F105" s="334"/>
    </row>
    <row r="106" spans="2:6" ht="12.75" customHeight="1" x14ac:dyDescent="0.25">
      <c r="B106" s="330"/>
      <c r="D106" s="332"/>
      <c r="E106" s="333"/>
      <c r="F106" s="334"/>
    </row>
    <row r="107" spans="2:6" ht="12.75" customHeight="1" x14ac:dyDescent="0.25">
      <c r="B107" s="330"/>
      <c r="D107" s="332"/>
      <c r="E107" s="333"/>
      <c r="F107" s="334"/>
    </row>
    <row r="108" spans="2:6" ht="12.75" customHeight="1" x14ac:dyDescent="0.25">
      <c r="B108" s="330"/>
      <c r="D108" s="332"/>
      <c r="E108" s="333"/>
      <c r="F108" s="334"/>
    </row>
    <row r="109" spans="2:6" ht="12.75" customHeight="1" x14ac:dyDescent="0.25">
      <c r="B109" s="330"/>
      <c r="D109" s="332"/>
      <c r="E109" s="333"/>
      <c r="F109" s="334"/>
    </row>
    <row r="110" spans="2:6" ht="12.75" customHeight="1" x14ac:dyDescent="0.25">
      <c r="B110" s="330"/>
      <c r="D110" s="332"/>
      <c r="E110" s="333"/>
      <c r="F110" s="334"/>
    </row>
    <row r="111" spans="2:6" ht="12.75" customHeight="1" x14ac:dyDescent="0.25">
      <c r="B111" s="330"/>
      <c r="D111" s="332"/>
      <c r="E111" s="333"/>
      <c r="F111" s="334"/>
    </row>
    <row r="112" spans="2:6" ht="12.75" customHeight="1" x14ac:dyDescent="0.25">
      <c r="B112" s="330"/>
      <c r="D112" s="332"/>
      <c r="E112" s="333"/>
      <c r="F112" s="334"/>
    </row>
    <row r="113" spans="2:6" ht="12.75" customHeight="1" x14ac:dyDescent="0.25">
      <c r="B113" s="330"/>
      <c r="D113" s="332"/>
      <c r="E113" s="333"/>
      <c r="F113" s="334"/>
    </row>
    <row r="114" spans="2:6" ht="12.75" customHeight="1" x14ac:dyDescent="0.25">
      <c r="B114" s="330"/>
      <c r="D114" s="332"/>
      <c r="E114" s="333"/>
      <c r="F114" s="334"/>
    </row>
    <row r="115" spans="2:6" ht="12.75" customHeight="1" x14ac:dyDescent="0.25">
      <c r="B115" s="330"/>
      <c r="D115" s="332"/>
      <c r="E115" s="333"/>
      <c r="F115" s="334"/>
    </row>
    <row r="116" spans="2:6" ht="12.75" customHeight="1" x14ac:dyDescent="0.25">
      <c r="B116" s="330"/>
      <c r="D116" s="332"/>
      <c r="E116" s="333"/>
      <c r="F116" s="334"/>
    </row>
    <row r="117" spans="2:6" ht="12.75" customHeight="1" x14ac:dyDescent="0.25">
      <c r="B117" s="330"/>
      <c r="D117" s="332"/>
      <c r="E117" s="333"/>
      <c r="F117" s="334"/>
    </row>
    <row r="118" spans="2:6" ht="12.75" customHeight="1" x14ac:dyDescent="0.25">
      <c r="B118" s="330"/>
      <c r="D118" s="332"/>
      <c r="E118" s="333"/>
      <c r="F118" s="334"/>
    </row>
    <row r="119" spans="2:6" ht="12.75" customHeight="1" x14ac:dyDescent="0.25">
      <c r="B119" s="330"/>
      <c r="D119" s="332"/>
      <c r="E119" s="333"/>
      <c r="F119" s="334"/>
    </row>
    <row r="120" spans="2:6" ht="12.75" customHeight="1" x14ac:dyDescent="0.25">
      <c r="B120" s="330"/>
      <c r="D120" s="332"/>
      <c r="E120" s="333"/>
      <c r="F120" s="334"/>
    </row>
    <row r="121" spans="2:6" ht="12.75" customHeight="1" x14ac:dyDescent="0.25">
      <c r="B121" s="330"/>
      <c r="D121" s="332"/>
      <c r="E121" s="333"/>
      <c r="F121" s="334"/>
    </row>
    <row r="122" spans="2:6" ht="12.75" customHeight="1" x14ac:dyDescent="0.25">
      <c r="B122" s="330"/>
      <c r="D122" s="332"/>
      <c r="E122" s="333"/>
      <c r="F122" s="334"/>
    </row>
    <row r="123" spans="2:6" ht="12.75" customHeight="1" x14ac:dyDescent="0.25">
      <c r="B123" s="330"/>
      <c r="D123" s="332"/>
      <c r="E123" s="333"/>
      <c r="F123" s="334"/>
    </row>
    <row r="124" spans="2:6" ht="12.75" customHeight="1" x14ac:dyDescent="0.25">
      <c r="B124" s="330"/>
      <c r="D124" s="332"/>
      <c r="E124" s="333"/>
      <c r="F124" s="334"/>
    </row>
    <row r="125" spans="2:6" ht="12.75" customHeight="1" x14ac:dyDescent="0.25">
      <c r="B125" s="330"/>
      <c r="D125" s="332"/>
      <c r="E125" s="333"/>
      <c r="F125" s="334"/>
    </row>
    <row r="126" spans="2:6" ht="12.75" customHeight="1" x14ac:dyDescent="0.25">
      <c r="B126" s="330"/>
      <c r="D126" s="332"/>
      <c r="E126" s="333"/>
      <c r="F126" s="334"/>
    </row>
    <row r="127" spans="2:6" ht="12.75" customHeight="1" x14ac:dyDescent="0.25">
      <c r="B127" s="330"/>
      <c r="D127" s="332"/>
      <c r="E127" s="333"/>
      <c r="F127" s="334"/>
    </row>
    <row r="128" spans="2:6" ht="12.75" customHeight="1" x14ac:dyDescent="0.25">
      <c r="B128" s="330"/>
      <c r="D128" s="332"/>
      <c r="E128" s="333"/>
      <c r="F128" s="334"/>
    </row>
    <row r="129" spans="2:6" ht="12.75" customHeight="1" x14ac:dyDescent="0.25">
      <c r="B129" s="330"/>
      <c r="D129" s="332"/>
      <c r="E129" s="333"/>
      <c r="F129" s="334"/>
    </row>
    <row r="130" spans="2:6" ht="12.75" customHeight="1" x14ac:dyDescent="0.25">
      <c r="B130" s="330"/>
      <c r="D130" s="332"/>
      <c r="E130" s="333"/>
      <c r="F130" s="334"/>
    </row>
    <row r="131" spans="2:6" ht="12.75" customHeight="1" x14ac:dyDescent="0.25">
      <c r="B131" s="330"/>
      <c r="D131" s="332"/>
      <c r="E131" s="333"/>
      <c r="F131" s="334"/>
    </row>
    <row r="132" spans="2:6" ht="12.75" customHeight="1" x14ac:dyDescent="0.25">
      <c r="B132" s="330"/>
      <c r="D132" s="332"/>
      <c r="E132" s="333"/>
      <c r="F132" s="334"/>
    </row>
    <row r="133" spans="2:6" ht="12.75" customHeight="1" x14ac:dyDescent="0.25">
      <c r="B133" s="330"/>
      <c r="D133" s="332"/>
      <c r="E133" s="333"/>
      <c r="F133" s="334"/>
    </row>
    <row r="134" spans="2:6" ht="12.75" customHeight="1" x14ac:dyDescent="0.25">
      <c r="B134" s="330"/>
      <c r="D134" s="332"/>
      <c r="E134" s="333"/>
      <c r="F134" s="334"/>
    </row>
    <row r="135" spans="2:6" ht="12.75" customHeight="1" x14ac:dyDescent="0.25">
      <c r="B135" s="330"/>
      <c r="D135" s="332"/>
      <c r="E135" s="333"/>
      <c r="F135" s="334"/>
    </row>
    <row r="136" spans="2:6" ht="12.75" customHeight="1" x14ac:dyDescent="0.25">
      <c r="B136" s="330"/>
      <c r="D136" s="332"/>
      <c r="E136" s="333"/>
      <c r="F136" s="334"/>
    </row>
    <row r="137" spans="2:6" ht="12.75" customHeight="1" x14ac:dyDescent="0.25">
      <c r="B137" s="330"/>
      <c r="D137" s="332"/>
      <c r="E137" s="333"/>
      <c r="F137" s="334"/>
    </row>
    <row r="138" spans="2:6" ht="12.75" customHeight="1" x14ac:dyDescent="0.25">
      <c r="B138" s="330"/>
      <c r="D138" s="332"/>
      <c r="E138" s="333"/>
      <c r="F138" s="334"/>
    </row>
    <row r="139" spans="2:6" ht="12.75" customHeight="1" x14ac:dyDescent="0.25">
      <c r="B139" s="330"/>
      <c r="D139" s="332"/>
      <c r="E139" s="333"/>
      <c r="F139" s="334"/>
    </row>
    <row r="140" spans="2:6" ht="12.75" customHeight="1" x14ac:dyDescent="0.25">
      <c r="B140" s="330"/>
      <c r="D140" s="332"/>
      <c r="E140" s="333"/>
      <c r="F140" s="334"/>
    </row>
    <row r="141" spans="2:6" ht="12.75" customHeight="1" x14ac:dyDescent="0.25">
      <c r="B141" s="330"/>
      <c r="D141" s="332"/>
      <c r="E141" s="333"/>
      <c r="F141" s="334"/>
    </row>
    <row r="142" spans="2:6" ht="12.75" customHeight="1" x14ac:dyDescent="0.25">
      <c r="B142" s="330"/>
      <c r="D142" s="332"/>
      <c r="E142" s="333"/>
      <c r="F142" s="334"/>
    </row>
    <row r="143" spans="2:6" ht="12.75" customHeight="1" x14ac:dyDescent="0.25">
      <c r="B143" s="330"/>
      <c r="D143" s="332"/>
      <c r="E143" s="333"/>
      <c r="F143" s="334"/>
    </row>
    <row r="144" spans="2:6" ht="12.75" customHeight="1" x14ac:dyDescent="0.25">
      <c r="B144" s="330"/>
      <c r="D144" s="332"/>
      <c r="E144" s="333"/>
      <c r="F144" s="334"/>
    </row>
    <row r="145" spans="2:6" ht="12.75" customHeight="1" x14ac:dyDescent="0.25">
      <c r="B145" s="330"/>
      <c r="D145" s="332"/>
      <c r="E145" s="333"/>
      <c r="F145" s="334"/>
    </row>
    <row r="146" spans="2:6" ht="12.75" customHeight="1" x14ac:dyDescent="0.25">
      <c r="B146" s="330"/>
      <c r="D146" s="332"/>
      <c r="E146" s="333"/>
      <c r="F146" s="334"/>
    </row>
    <row r="147" spans="2:6" ht="12.75" customHeight="1" x14ac:dyDescent="0.25">
      <c r="B147" s="330"/>
      <c r="D147" s="332"/>
      <c r="E147" s="333"/>
      <c r="F147" s="334"/>
    </row>
    <row r="148" spans="2:6" ht="12.75" customHeight="1" x14ac:dyDescent="0.25">
      <c r="B148" s="330"/>
      <c r="D148" s="332"/>
      <c r="E148" s="333"/>
      <c r="F148" s="334"/>
    </row>
    <row r="149" spans="2:6" ht="12.75" customHeight="1" x14ac:dyDescent="0.25">
      <c r="B149" s="330"/>
      <c r="D149" s="332"/>
      <c r="E149" s="333"/>
      <c r="F149" s="334"/>
    </row>
    <row r="150" spans="2:6" ht="12.75" customHeight="1" x14ac:dyDescent="0.25">
      <c r="B150" s="330"/>
      <c r="D150" s="332"/>
      <c r="E150" s="333"/>
      <c r="F150" s="334"/>
    </row>
    <row r="151" spans="2:6" ht="12.75" customHeight="1" x14ac:dyDescent="0.25">
      <c r="B151" s="330"/>
      <c r="D151" s="332"/>
      <c r="E151" s="333"/>
      <c r="F151" s="334"/>
    </row>
    <row r="152" spans="2:6" ht="12.75" customHeight="1" x14ac:dyDescent="0.25">
      <c r="B152" s="330"/>
      <c r="D152" s="332"/>
      <c r="E152" s="333"/>
      <c r="F152" s="334"/>
    </row>
    <row r="153" spans="2:6" ht="12.75" customHeight="1" x14ac:dyDescent="0.25">
      <c r="B153" s="330"/>
      <c r="D153" s="332"/>
      <c r="E153" s="333"/>
      <c r="F153" s="334"/>
    </row>
    <row r="154" spans="2:6" ht="12.75" customHeight="1" x14ac:dyDescent="0.25">
      <c r="B154" s="330"/>
      <c r="D154" s="332"/>
      <c r="E154" s="333"/>
      <c r="F154" s="334"/>
    </row>
    <row r="155" spans="2:6" ht="12.75" customHeight="1" x14ac:dyDescent="0.25">
      <c r="B155" s="330"/>
      <c r="D155" s="332"/>
      <c r="E155" s="333"/>
      <c r="F155" s="334"/>
    </row>
    <row r="156" spans="2:6" ht="12.75" customHeight="1" x14ac:dyDescent="0.25">
      <c r="B156" s="330"/>
      <c r="D156" s="332"/>
      <c r="E156" s="333"/>
      <c r="F156" s="334"/>
    </row>
    <row r="157" spans="2:6" ht="12.75" customHeight="1" x14ac:dyDescent="0.25">
      <c r="B157" s="330"/>
      <c r="D157" s="332"/>
      <c r="E157" s="333"/>
      <c r="F157" s="334"/>
    </row>
    <row r="158" spans="2:6" ht="12.75" customHeight="1" x14ac:dyDescent="0.25">
      <c r="B158" s="330"/>
      <c r="D158" s="332"/>
      <c r="E158" s="333"/>
      <c r="F158" s="334"/>
    </row>
    <row r="159" spans="2:6" ht="12.75" customHeight="1" x14ac:dyDescent="0.25">
      <c r="B159" s="330"/>
      <c r="D159" s="332"/>
      <c r="E159" s="333"/>
      <c r="F159" s="334"/>
    </row>
    <row r="160" spans="2:6" ht="12.75" customHeight="1" x14ac:dyDescent="0.25">
      <c r="B160" s="330"/>
      <c r="D160" s="332"/>
      <c r="E160" s="333"/>
      <c r="F160" s="334"/>
    </row>
    <row r="161" spans="2:6" ht="12.75" customHeight="1" x14ac:dyDescent="0.25">
      <c r="B161" s="330"/>
      <c r="D161" s="332"/>
      <c r="E161" s="333"/>
      <c r="F161" s="334"/>
    </row>
    <row r="162" spans="2:6" ht="12.75" customHeight="1" x14ac:dyDescent="0.25">
      <c r="B162" s="330"/>
      <c r="D162" s="332"/>
      <c r="E162" s="333"/>
      <c r="F162" s="334"/>
    </row>
    <row r="163" spans="2:6" ht="12.75" customHeight="1" x14ac:dyDescent="0.25">
      <c r="B163" s="330"/>
      <c r="D163" s="332"/>
      <c r="E163" s="333"/>
      <c r="F163" s="334"/>
    </row>
    <row r="164" spans="2:6" ht="12.75" customHeight="1" x14ac:dyDescent="0.25">
      <c r="B164" s="330"/>
      <c r="D164" s="332"/>
      <c r="E164" s="333"/>
      <c r="F164" s="334"/>
    </row>
    <row r="165" spans="2:6" ht="12.75" customHeight="1" x14ac:dyDescent="0.25">
      <c r="B165" s="330"/>
      <c r="D165" s="332"/>
      <c r="E165" s="333"/>
      <c r="F165" s="334"/>
    </row>
    <row r="166" spans="2:6" ht="12.75" customHeight="1" x14ac:dyDescent="0.25">
      <c r="B166" s="330"/>
      <c r="D166" s="332"/>
      <c r="E166" s="333"/>
      <c r="F166" s="334"/>
    </row>
    <row r="167" spans="2:6" ht="12.75" customHeight="1" x14ac:dyDescent="0.25">
      <c r="B167" s="330"/>
      <c r="D167" s="332"/>
      <c r="E167" s="333"/>
      <c r="F167" s="334"/>
    </row>
    <row r="168" spans="2:6" ht="12.75" customHeight="1" x14ac:dyDescent="0.25">
      <c r="B168" s="330"/>
      <c r="D168" s="332"/>
      <c r="E168" s="333"/>
      <c r="F168" s="334"/>
    </row>
    <row r="169" spans="2:6" ht="12.75" customHeight="1" x14ac:dyDescent="0.25">
      <c r="B169" s="330"/>
      <c r="D169" s="332"/>
      <c r="E169" s="333"/>
      <c r="F169" s="334"/>
    </row>
    <row r="170" spans="2:6" ht="12.75" customHeight="1" x14ac:dyDescent="0.25">
      <c r="B170" s="330"/>
      <c r="D170" s="332"/>
      <c r="E170" s="333"/>
      <c r="F170" s="334"/>
    </row>
    <row r="171" spans="2:6" ht="12.75" customHeight="1" x14ac:dyDescent="0.25">
      <c r="B171" s="330"/>
      <c r="D171" s="332"/>
      <c r="E171" s="333"/>
      <c r="F171" s="334"/>
    </row>
    <row r="172" spans="2:6" ht="12.75" customHeight="1" x14ac:dyDescent="0.25">
      <c r="B172" s="330"/>
      <c r="D172" s="332"/>
      <c r="E172" s="333"/>
      <c r="F172" s="334"/>
    </row>
    <row r="173" spans="2:6" ht="12.75" customHeight="1" x14ac:dyDescent="0.25">
      <c r="B173" s="330"/>
      <c r="D173" s="332"/>
      <c r="E173" s="333"/>
      <c r="F173" s="334"/>
    </row>
    <row r="174" spans="2:6" ht="12.75" customHeight="1" x14ac:dyDescent="0.25">
      <c r="B174" s="330"/>
      <c r="D174" s="332"/>
      <c r="E174" s="333"/>
      <c r="F174" s="334"/>
    </row>
    <row r="175" spans="2:6" ht="12.75" customHeight="1" x14ac:dyDescent="0.25">
      <c r="B175" s="330"/>
      <c r="D175" s="332"/>
      <c r="E175" s="333"/>
      <c r="F175" s="334"/>
    </row>
    <row r="176" spans="2:6" ht="12.75" customHeight="1" x14ac:dyDescent="0.25">
      <c r="B176" s="330"/>
      <c r="D176" s="332"/>
      <c r="E176" s="333"/>
      <c r="F176" s="334"/>
    </row>
    <row r="177" spans="2:6" ht="12.75" customHeight="1" x14ac:dyDescent="0.25">
      <c r="B177" s="330"/>
      <c r="D177" s="332"/>
      <c r="E177" s="333"/>
      <c r="F177" s="334"/>
    </row>
    <row r="178" spans="2:6" ht="12.75" customHeight="1" x14ac:dyDescent="0.25">
      <c r="B178" s="330"/>
      <c r="D178" s="332"/>
      <c r="E178" s="333"/>
      <c r="F178" s="334"/>
    </row>
    <row r="179" spans="2:6" ht="12.75" customHeight="1" x14ac:dyDescent="0.25">
      <c r="B179" s="330"/>
      <c r="D179" s="332"/>
      <c r="E179" s="333"/>
      <c r="F179" s="334"/>
    </row>
    <row r="180" spans="2:6" ht="12.75" customHeight="1" x14ac:dyDescent="0.25">
      <c r="B180" s="330"/>
      <c r="D180" s="332"/>
      <c r="E180" s="333"/>
      <c r="F180" s="334"/>
    </row>
    <row r="181" spans="2:6" ht="12.75" customHeight="1" x14ac:dyDescent="0.25">
      <c r="B181" s="330"/>
      <c r="D181" s="332"/>
      <c r="E181" s="333"/>
      <c r="F181" s="334"/>
    </row>
    <row r="182" spans="2:6" ht="12.75" customHeight="1" x14ac:dyDescent="0.25">
      <c r="B182" s="330"/>
      <c r="D182" s="332"/>
      <c r="E182" s="333"/>
      <c r="F182" s="334"/>
    </row>
    <row r="183" spans="2:6" ht="12.75" customHeight="1" x14ac:dyDescent="0.25">
      <c r="B183" s="330"/>
      <c r="D183" s="332"/>
      <c r="E183" s="333"/>
      <c r="F183" s="334"/>
    </row>
    <row r="184" spans="2:6" ht="12.75" customHeight="1" x14ac:dyDescent="0.25">
      <c r="B184" s="330"/>
      <c r="D184" s="332"/>
      <c r="E184" s="333"/>
      <c r="F184" s="334"/>
    </row>
    <row r="185" spans="2:6" ht="12.75" customHeight="1" x14ac:dyDescent="0.25">
      <c r="B185" s="330"/>
      <c r="D185" s="332"/>
      <c r="E185" s="333"/>
      <c r="F185" s="334"/>
    </row>
    <row r="186" spans="2:6" ht="12.75" customHeight="1" x14ac:dyDescent="0.25">
      <c r="B186" s="330"/>
      <c r="D186" s="332"/>
      <c r="E186" s="333"/>
      <c r="F186" s="334"/>
    </row>
    <row r="187" spans="2:6" ht="12.75" customHeight="1" x14ac:dyDescent="0.25">
      <c r="B187" s="330"/>
      <c r="D187" s="332"/>
      <c r="E187" s="333"/>
      <c r="F187" s="334"/>
    </row>
    <row r="188" spans="2:6" ht="12.75" customHeight="1" x14ac:dyDescent="0.25">
      <c r="B188" s="330"/>
      <c r="D188" s="332"/>
      <c r="E188" s="333"/>
      <c r="F188" s="334"/>
    </row>
    <row r="189" spans="2:6" ht="12.75" customHeight="1" x14ac:dyDescent="0.25">
      <c r="B189" s="330"/>
      <c r="D189" s="332"/>
      <c r="E189" s="333"/>
      <c r="F189" s="334"/>
    </row>
    <row r="190" spans="2:6" ht="12.75" customHeight="1" x14ac:dyDescent="0.25">
      <c r="B190" s="330"/>
      <c r="D190" s="332"/>
      <c r="E190" s="333"/>
      <c r="F190" s="334"/>
    </row>
    <row r="191" spans="2:6" ht="12.75" customHeight="1" x14ac:dyDescent="0.25">
      <c r="B191" s="330"/>
      <c r="D191" s="332"/>
      <c r="E191" s="333"/>
      <c r="F191" s="334"/>
    </row>
    <row r="192" spans="2:6" ht="12.75" customHeight="1" x14ac:dyDescent="0.25">
      <c r="B192" s="330"/>
      <c r="D192" s="332"/>
      <c r="E192" s="333"/>
      <c r="F192" s="334"/>
    </row>
    <row r="193" spans="2:6" ht="12.75" customHeight="1" x14ac:dyDescent="0.25">
      <c r="B193" s="330"/>
      <c r="D193" s="332"/>
      <c r="E193" s="333"/>
      <c r="F193" s="334"/>
    </row>
    <row r="194" spans="2:6" ht="12.75" customHeight="1" x14ac:dyDescent="0.25">
      <c r="B194" s="330"/>
      <c r="D194" s="332"/>
      <c r="E194" s="333"/>
      <c r="F194" s="334"/>
    </row>
    <row r="195" spans="2:6" ht="12.75" customHeight="1" x14ac:dyDescent="0.25">
      <c r="B195" s="330"/>
      <c r="D195" s="332"/>
      <c r="E195" s="333"/>
      <c r="F195" s="334"/>
    </row>
    <row r="196" spans="2:6" ht="12.75" customHeight="1" x14ac:dyDescent="0.25">
      <c r="B196" s="330"/>
      <c r="D196" s="332"/>
      <c r="E196" s="333"/>
      <c r="F196" s="334"/>
    </row>
    <row r="197" spans="2:6" ht="12.75" customHeight="1" x14ac:dyDescent="0.25">
      <c r="B197" s="330"/>
      <c r="D197" s="332"/>
      <c r="E197" s="333"/>
      <c r="F197" s="334"/>
    </row>
    <row r="198" spans="2:6" ht="12.75" customHeight="1" x14ac:dyDescent="0.25">
      <c r="B198" s="330"/>
      <c r="D198" s="332"/>
      <c r="E198" s="333"/>
      <c r="F198" s="334"/>
    </row>
    <row r="199" spans="2:6" ht="12.75" customHeight="1" x14ac:dyDescent="0.25">
      <c r="B199" s="330"/>
      <c r="D199" s="332"/>
      <c r="E199" s="333"/>
      <c r="F199" s="334"/>
    </row>
    <row r="200" spans="2:6" ht="12.75" customHeight="1" x14ac:dyDescent="0.25">
      <c r="B200" s="330"/>
      <c r="D200" s="332"/>
      <c r="E200" s="333"/>
      <c r="F200" s="334"/>
    </row>
    <row r="201" spans="2:6" ht="12.75" customHeight="1" x14ac:dyDescent="0.25">
      <c r="B201" s="330"/>
      <c r="D201" s="332"/>
      <c r="E201" s="333"/>
      <c r="F201" s="334"/>
    </row>
    <row r="202" spans="2:6" ht="12.75" customHeight="1" x14ac:dyDescent="0.25">
      <c r="B202" s="330"/>
      <c r="D202" s="332"/>
      <c r="E202" s="333"/>
      <c r="F202" s="334"/>
    </row>
    <row r="203" spans="2:6" ht="12.75" customHeight="1" x14ac:dyDescent="0.25">
      <c r="B203" s="330"/>
      <c r="D203" s="332"/>
      <c r="E203" s="333"/>
      <c r="F203" s="334"/>
    </row>
    <row r="204" spans="2:6" ht="12.75" customHeight="1" x14ac:dyDescent="0.25">
      <c r="B204" s="330"/>
      <c r="D204" s="332"/>
      <c r="E204" s="333"/>
      <c r="F204" s="334"/>
    </row>
    <row r="205" spans="2:6" ht="12.75" customHeight="1" x14ac:dyDescent="0.25">
      <c r="B205" s="330"/>
      <c r="D205" s="332"/>
      <c r="E205" s="333"/>
      <c r="F205" s="334"/>
    </row>
    <row r="206" spans="2:6" ht="12.75" customHeight="1" x14ac:dyDescent="0.25">
      <c r="B206" s="330"/>
      <c r="D206" s="332"/>
      <c r="E206" s="333"/>
      <c r="F206" s="334"/>
    </row>
    <row r="207" spans="2:6" ht="12.75" customHeight="1" x14ac:dyDescent="0.25">
      <c r="B207" s="330"/>
      <c r="D207" s="332"/>
      <c r="E207" s="333"/>
      <c r="F207" s="334"/>
    </row>
    <row r="208" spans="2:6" ht="12.75" customHeight="1" x14ac:dyDescent="0.25">
      <c r="B208" s="330"/>
      <c r="D208" s="332"/>
      <c r="E208" s="333"/>
      <c r="F208" s="334"/>
    </row>
    <row r="209" spans="2:6" ht="12.75" customHeight="1" x14ac:dyDescent="0.25">
      <c r="B209" s="330"/>
      <c r="D209" s="332"/>
      <c r="E209" s="333"/>
      <c r="F209" s="334"/>
    </row>
    <row r="210" spans="2:6" ht="12.75" customHeight="1" x14ac:dyDescent="0.25">
      <c r="B210" s="330"/>
      <c r="D210" s="332"/>
      <c r="E210" s="333"/>
      <c r="F210" s="334"/>
    </row>
    <row r="211" spans="2:6" ht="12.75" customHeight="1" x14ac:dyDescent="0.25">
      <c r="B211" s="330"/>
      <c r="D211" s="332"/>
      <c r="E211" s="333"/>
      <c r="F211" s="334"/>
    </row>
    <row r="212" spans="2:6" ht="12.75" customHeight="1" x14ac:dyDescent="0.25">
      <c r="B212" s="330"/>
      <c r="D212" s="332"/>
      <c r="E212" s="333"/>
      <c r="F212" s="334"/>
    </row>
    <row r="213" spans="2:6" ht="12.75" customHeight="1" x14ac:dyDescent="0.25">
      <c r="B213" s="330"/>
      <c r="D213" s="332"/>
      <c r="E213" s="333"/>
      <c r="F213" s="334"/>
    </row>
    <row r="214" spans="2:6" ht="12.75" customHeight="1" x14ac:dyDescent="0.25">
      <c r="B214" s="330"/>
      <c r="D214" s="332"/>
      <c r="E214" s="333"/>
      <c r="F214" s="334"/>
    </row>
    <row r="215" spans="2:6" ht="12.75" customHeight="1" x14ac:dyDescent="0.25">
      <c r="B215" s="330"/>
      <c r="D215" s="332"/>
      <c r="E215" s="333"/>
      <c r="F215" s="334"/>
    </row>
    <row r="216" spans="2:6" ht="12.75" customHeight="1" x14ac:dyDescent="0.25">
      <c r="B216" s="330"/>
      <c r="D216" s="332"/>
      <c r="E216" s="333"/>
      <c r="F216" s="334"/>
    </row>
    <row r="217" spans="2:6" ht="12.75" customHeight="1" x14ac:dyDescent="0.25">
      <c r="B217" s="330"/>
      <c r="D217" s="332"/>
      <c r="E217" s="333"/>
      <c r="F217" s="334"/>
    </row>
    <row r="218" spans="2:6" ht="12.75" customHeight="1" x14ac:dyDescent="0.25">
      <c r="B218" s="330"/>
      <c r="D218" s="332"/>
      <c r="E218" s="333"/>
      <c r="F218" s="334"/>
    </row>
    <row r="219" spans="2:6" ht="12.75" customHeight="1" x14ac:dyDescent="0.25">
      <c r="B219" s="330"/>
      <c r="D219" s="332"/>
      <c r="E219" s="333"/>
      <c r="F219" s="334"/>
    </row>
    <row r="220" spans="2:6" ht="12.75" customHeight="1" x14ac:dyDescent="0.25">
      <c r="B220" s="330"/>
      <c r="D220" s="332"/>
      <c r="E220" s="333"/>
      <c r="F220" s="334"/>
    </row>
    <row r="221" spans="2:6" ht="12.75" customHeight="1" x14ac:dyDescent="0.25">
      <c r="B221" s="330"/>
      <c r="D221" s="332"/>
      <c r="E221" s="333"/>
      <c r="F221" s="334"/>
    </row>
    <row r="222" spans="2:6" ht="12.75" customHeight="1" x14ac:dyDescent="0.25">
      <c r="B222" s="330"/>
      <c r="D222" s="332"/>
      <c r="E222" s="333"/>
      <c r="F222" s="334"/>
    </row>
    <row r="223" spans="2:6" ht="12.75" customHeight="1" x14ac:dyDescent="0.25">
      <c r="B223" s="330"/>
      <c r="D223" s="332"/>
      <c r="E223" s="333"/>
      <c r="F223" s="334"/>
    </row>
    <row r="224" spans="2:6" ht="12.75" customHeight="1" x14ac:dyDescent="0.25">
      <c r="B224" s="330"/>
      <c r="D224" s="332"/>
      <c r="E224" s="333"/>
      <c r="F224" s="334"/>
    </row>
    <row r="225" spans="2:6" ht="12.75" customHeight="1" x14ac:dyDescent="0.25">
      <c r="B225" s="330"/>
      <c r="D225" s="332"/>
      <c r="E225" s="333"/>
      <c r="F225" s="334"/>
    </row>
    <row r="226" spans="2:6" ht="12.75" customHeight="1" x14ac:dyDescent="0.25">
      <c r="B226" s="330"/>
      <c r="D226" s="332"/>
      <c r="E226" s="333"/>
      <c r="F226" s="334"/>
    </row>
    <row r="227" spans="2:6" ht="12.75" customHeight="1" x14ac:dyDescent="0.25">
      <c r="B227" s="330"/>
      <c r="D227" s="332"/>
      <c r="E227" s="333"/>
      <c r="F227" s="334"/>
    </row>
    <row r="228" spans="2:6" ht="12.75" customHeight="1" x14ac:dyDescent="0.25">
      <c r="B228" s="330"/>
      <c r="D228" s="332"/>
      <c r="E228" s="333"/>
      <c r="F228" s="334"/>
    </row>
    <row r="229" spans="2:6" ht="12.75" customHeight="1" x14ac:dyDescent="0.25">
      <c r="B229" s="330"/>
      <c r="D229" s="332"/>
      <c r="E229" s="333"/>
      <c r="F229" s="334"/>
    </row>
    <row r="230" spans="2:6" ht="12.75" customHeight="1" x14ac:dyDescent="0.25">
      <c r="B230" s="330"/>
      <c r="D230" s="332"/>
      <c r="E230" s="333"/>
      <c r="F230" s="334"/>
    </row>
    <row r="231" spans="2:6" ht="12.75" customHeight="1" x14ac:dyDescent="0.25">
      <c r="B231" s="330"/>
      <c r="D231" s="332"/>
      <c r="E231" s="333"/>
      <c r="F231" s="334"/>
    </row>
    <row r="232" spans="2:6" ht="12.75" customHeight="1" x14ac:dyDescent="0.25">
      <c r="B232" s="330"/>
      <c r="D232" s="332"/>
      <c r="E232" s="333"/>
      <c r="F232" s="334"/>
    </row>
    <row r="233" spans="2:6" ht="12.75" customHeight="1" x14ac:dyDescent="0.25">
      <c r="B233" s="330"/>
      <c r="D233" s="332"/>
      <c r="E233" s="333"/>
      <c r="F233" s="334"/>
    </row>
    <row r="234" spans="2:6" ht="12.75" customHeight="1" x14ac:dyDescent="0.25">
      <c r="B234" s="330"/>
      <c r="D234" s="332"/>
      <c r="E234" s="333"/>
      <c r="F234" s="334"/>
    </row>
    <row r="235" spans="2:6" ht="12.75" customHeight="1" x14ac:dyDescent="0.25">
      <c r="B235" s="330"/>
      <c r="D235" s="332"/>
      <c r="E235" s="333"/>
      <c r="F235" s="334"/>
    </row>
    <row r="236" spans="2:6" ht="12.75" customHeight="1" x14ac:dyDescent="0.25">
      <c r="B236" s="330"/>
      <c r="D236" s="332"/>
      <c r="E236" s="333"/>
      <c r="F236" s="334"/>
    </row>
    <row r="237" spans="2:6" ht="12.75" customHeight="1" x14ac:dyDescent="0.25">
      <c r="B237" s="330"/>
      <c r="D237" s="332"/>
      <c r="E237" s="333"/>
      <c r="F237" s="334"/>
    </row>
    <row r="238" spans="2:6" ht="12.75" customHeight="1" x14ac:dyDescent="0.25">
      <c r="B238" s="330"/>
      <c r="D238" s="332"/>
      <c r="E238" s="333"/>
      <c r="F238" s="334"/>
    </row>
    <row r="239" spans="2:6" ht="12.75" customHeight="1" x14ac:dyDescent="0.25">
      <c r="B239" s="330"/>
      <c r="D239" s="332"/>
      <c r="E239" s="333"/>
      <c r="F239" s="334"/>
    </row>
    <row r="240" spans="2:6" ht="12.75" customHeight="1" x14ac:dyDescent="0.25">
      <c r="B240" s="330"/>
      <c r="D240" s="332"/>
      <c r="E240" s="333"/>
      <c r="F240" s="334"/>
    </row>
    <row r="241" spans="2:6" ht="12.75" customHeight="1" x14ac:dyDescent="0.25">
      <c r="B241" s="330"/>
      <c r="D241" s="332"/>
      <c r="E241" s="333"/>
      <c r="F241" s="334"/>
    </row>
    <row r="242" spans="2:6" ht="12.75" customHeight="1" x14ac:dyDescent="0.25">
      <c r="B242" s="330"/>
      <c r="D242" s="332"/>
      <c r="E242" s="333"/>
      <c r="F242" s="334"/>
    </row>
    <row r="243" spans="2:6" ht="12.75" customHeight="1" x14ac:dyDescent="0.25">
      <c r="B243" s="330"/>
      <c r="D243" s="332"/>
      <c r="E243" s="333"/>
      <c r="F243" s="334"/>
    </row>
    <row r="244" spans="2:6" ht="12.75" customHeight="1" x14ac:dyDescent="0.25">
      <c r="B244" s="330"/>
      <c r="D244" s="332"/>
      <c r="E244" s="333"/>
      <c r="F244" s="334"/>
    </row>
    <row r="245" spans="2:6" ht="12.75" customHeight="1" x14ac:dyDescent="0.25">
      <c r="B245" s="330"/>
      <c r="D245" s="332"/>
      <c r="E245" s="333"/>
      <c r="F245" s="334"/>
    </row>
    <row r="246" spans="2:6" ht="12.75" customHeight="1" x14ac:dyDescent="0.25">
      <c r="B246" s="330"/>
      <c r="D246" s="332"/>
      <c r="E246" s="333"/>
      <c r="F246" s="334"/>
    </row>
    <row r="247" spans="2:6" ht="12.75" customHeight="1" x14ac:dyDescent="0.25">
      <c r="B247" s="330"/>
      <c r="D247" s="332"/>
      <c r="E247" s="333"/>
      <c r="F247" s="334"/>
    </row>
    <row r="248" spans="2:6" ht="12.75" customHeight="1" x14ac:dyDescent="0.25">
      <c r="B248" s="330"/>
      <c r="D248" s="332"/>
      <c r="E248" s="333"/>
      <c r="F248" s="334"/>
    </row>
    <row r="249" spans="2:6" ht="12.75" customHeight="1" x14ac:dyDescent="0.25">
      <c r="B249" s="330"/>
      <c r="D249" s="332"/>
      <c r="E249" s="333"/>
      <c r="F249" s="334"/>
    </row>
    <row r="250" spans="2:6" ht="12.75" customHeight="1" x14ac:dyDescent="0.25">
      <c r="B250" s="330"/>
      <c r="D250" s="332"/>
      <c r="E250" s="333"/>
      <c r="F250" s="334"/>
    </row>
    <row r="251" spans="2:6" ht="12.75" customHeight="1" x14ac:dyDescent="0.25">
      <c r="B251" s="330"/>
      <c r="D251" s="332"/>
      <c r="E251" s="333"/>
      <c r="F251" s="334"/>
    </row>
    <row r="252" spans="2:6" ht="12.75" customHeight="1" x14ac:dyDescent="0.25">
      <c r="B252" s="330"/>
      <c r="D252" s="332"/>
      <c r="E252" s="333"/>
      <c r="F252" s="334"/>
    </row>
    <row r="253" spans="2:6" ht="12.75" customHeight="1" x14ac:dyDescent="0.25">
      <c r="B253" s="330"/>
      <c r="D253" s="332"/>
      <c r="E253" s="333"/>
      <c r="F253" s="334"/>
    </row>
    <row r="254" spans="2:6" ht="12.75" customHeight="1" x14ac:dyDescent="0.25">
      <c r="B254" s="330"/>
      <c r="D254" s="332"/>
      <c r="E254" s="333"/>
      <c r="F254" s="334"/>
    </row>
    <row r="255" spans="2:6" ht="12.75" customHeight="1" x14ac:dyDescent="0.25">
      <c r="B255" s="330"/>
      <c r="D255" s="332"/>
      <c r="E255" s="333"/>
      <c r="F255" s="334"/>
    </row>
    <row r="256" spans="2:6" ht="12.75" customHeight="1" x14ac:dyDescent="0.25">
      <c r="B256" s="330"/>
      <c r="D256" s="332"/>
      <c r="E256" s="333"/>
      <c r="F256" s="334"/>
    </row>
    <row r="257" spans="2:6" ht="12.75" customHeight="1" x14ac:dyDescent="0.25">
      <c r="B257" s="330"/>
      <c r="D257" s="332"/>
      <c r="E257" s="333"/>
      <c r="F257" s="334"/>
    </row>
    <row r="258" spans="2:6" ht="12.75" customHeight="1" x14ac:dyDescent="0.25">
      <c r="B258" s="330"/>
      <c r="D258" s="332"/>
      <c r="E258" s="333"/>
      <c r="F258" s="334"/>
    </row>
    <row r="259" spans="2:6" ht="12.75" customHeight="1" x14ac:dyDescent="0.25">
      <c r="B259" s="330"/>
      <c r="D259" s="332"/>
      <c r="E259" s="333"/>
      <c r="F259" s="334"/>
    </row>
    <row r="260" spans="2:6" ht="12.75" customHeight="1" x14ac:dyDescent="0.25">
      <c r="B260" s="330"/>
      <c r="D260" s="332"/>
      <c r="E260" s="333"/>
      <c r="F260" s="334"/>
    </row>
    <row r="261" spans="2:6" ht="12.75" customHeight="1" x14ac:dyDescent="0.25">
      <c r="B261" s="330"/>
      <c r="D261" s="332"/>
      <c r="E261" s="333"/>
      <c r="F261" s="334"/>
    </row>
    <row r="262" spans="2:6" ht="12.75" customHeight="1" x14ac:dyDescent="0.25">
      <c r="B262" s="330"/>
      <c r="D262" s="332"/>
      <c r="E262" s="333"/>
      <c r="F262" s="334"/>
    </row>
    <row r="263" spans="2:6" ht="12.75" customHeight="1" x14ac:dyDescent="0.25">
      <c r="B263" s="330"/>
      <c r="D263" s="332"/>
      <c r="E263" s="333"/>
      <c r="F263" s="334"/>
    </row>
    <row r="264" spans="2:6" ht="12.75" customHeight="1" x14ac:dyDescent="0.25">
      <c r="B264" s="330"/>
      <c r="D264" s="332"/>
      <c r="E264" s="333"/>
      <c r="F264" s="334"/>
    </row>
    <row r="265" spans="2:6" ht="12.75" customHeight="1" x14ac:dyDescent="0.25">
      <c r="B265" s="330"/>
      <c r="D265" s="332"/>
      <c r="E265" s="333"/>
      <c r="F265" s="334"/>
    </row>
    <row r="266" spans="2:6" ht="12.75" customHeight="1" x14ac:dyDescent="0.25">
      <c r="B266" s="330"/>
      <c r="D266" s="332"/>
      <c r="E266" s="333"/>
      <c r="F266" s="334"/>
    </row>
    <row r="267" spans="2:6" ht="12.75" customHeight="1" x14ac:dyDescent="0.25">
      <c r="B267" s="330"/>
      <c r="D267" s="332"/>
      <c r="E267" s="333"/>
      <c r="F267" s="334"/>
    </row>
    <row r="268" spans="2:6" ht="12.75" customHeight="1" x14ac:dyDescent="0.25">
      <c r="B268" s="330"/>
      <c r="D268" s="332"/>
      <c r="E268" s="333"/>
      <c r="F268" s="334"/>
    </row>
    <row r="269" spans="2:6" ht="12.75" customHeight="1" x14ac:dyDescent="0.25">
      <c r="B269" s="330"/>
      <c r="D269" s="332"/>
      <c r="E269" s="333"/>
      <c r="F269" s="334"/>
    </row>
    <row r="270" spans="2:6" ht="12.75" customHeight="1" x14ac:dyDescent="0.25">
      <c r="B270" s="330"/>
      <c r="D270" s="332"/>
      <c r="E270" s="333"/>
      <c r="F270" s="334"/>
    </row>
    <row r="271" spans="2:6" ht="12.75" customHeight="1" x14ac:dyDescent="0.25">
      <c r="B271" s="330"/>
      <c r="D271" s="332"/>
      <c r="E271" s="333"/>
      <c r="F271" s="334"/>
    </row>
    <row r="272" spans="2:6" ht="12.75" customHeight="1" x14ac:dyDescent="0.25">
      <c r="B272" s="330"/>
      <c r="D272" s="332"/>
      <c r="E272" s="333"/>
      <c r="F272" s="334"/>
    </row>
    <row r="273" spans="2:6" ht="12.75" customHeight="1" x14ac:dyDescent="0.25">
      <c r="B273" s="330"/>
      <c r="D273" s="332"/>
      <c r="E273" s="333"/>
      <c r="F273" s="334"/>
    </row>
    <row r="274" spans="2:6" ht="12.75" customHeight="1" x14ac:dyDescent="0.25">
      <c r="B274" s="330"/>
      <c r="D274" s="332"/>
      <c r="E274" s="333"/>
      <c r="F274" s="334"/>
    </row>
    <row r="275" spans="2:6" ht="12.75" customHeight="1" x14ac:dyDescent="0.25">
      <c r="B275" s="330"/>
      <c r="D275" s="332"/>
      <c r="E275" s="333"/>
      <c r="F275" s="334"/>
    </row>
    <row r="276" spans="2:6" ht="12.75" customHeight="1" x14ac:dyDescent="0.25">
      <c r="B276" s="330"/>
      <c r="D276" s="332"/>
      <c r="E276" s="333"/>
      <c r="F276" s="334"/>
    </row>
    <row r="277" spans="2:6" ht="12.75" customHeight="1" x14ac:dyDescent="0.25">
      <c r="B277" s="330"/>
      <c r="D277" s="332"/>
      <c r="E277" s="333"/>
      <c r="F277" s="334"/>
    </row>
    <row r="278" spans="2:6" ht="12.75" customHeight="1" x14ac:dyDescent="0.25">
      <c r="B278" s="330"/>
      <c r="D278" s="332"/>
      <c r="E278" s="333"/>
      <c r="F278" s="334"/>
    </row>
    <row r="279" spans="2:6" ht="12.75" customHeight="1" x14ac:dyDescent="0.25">
      <c r="B279" s="330"/>
      <c r="D279" s="332"/>
      <c r="E279" s="333"/>
      <c r="F279" s="334"/>
    </row>
    <row r="280" spans="2:6" ht="12.75" customHeight="1" x14ac:dyDescent="0.25">
      <c r="B280" s="330"/>
      <c r="D280" s="332"/>
      <c r="E280" s="333"/>
      <c r="F280" s="334"/>
    </row>
    <row r="281" spans="2:6" ht="12.75" customHeight="1" x14ac:dyDescent="0.25">
      <c r="B281" s="330"/>
      <c r="D281" s="332"/>
      <c r="E281" s="333"/>
      <c r="F281" s="334"/>
    </row>
    <row r="282" spans="2:6" ht="12.75" customHeight="1" x14ac:dyDescent="0.25">
      <c r="B282" s="330"/>
      <c r="D282" s="332"/>
      <c r="E282" s="333"/>
      <c r="F282" s="334"/>
    </row>
    <row r="283" spans="2:6" ht="12.75" customHeight="1" x14ac:dyDescent="0.25">
      <c r="B283" s="330"/>
      <c r="D283" s="332"/>
      <c r="E283" s="333"/>
      <c r="F283" s="334"/>
    </row>
    <row r="284" spans="2:6" ht="12.75" customHeight="1" x14ac:dyDescent="0.25">
      <c r="B284" s="330"/>
      <c r="D284" s="332"/>
      <c r="E284" s="333"/>
      <c r="F284" s="334"/>
    </row>
    <row r="285" spans="2:6" ht="12.75" customHeight="1" x14ac:dyDescent="0.25">
      <c r="B285" s="330"/>
      <c r="D285" s="332"/>
      <c r="E285" s="333"/>
      <c r="F285" s="334"/>
    </row>
    <row r="286" spans="2:6" ht="12.75" customHeight="1" x14ac:dyDescent="0.25">
      <c r="B286" s="330"/>
      <c r="D286" s="332"/>
      <c r="E286" s="333"/>
      <c r="F286" s="334"/>
    </row>
    <row r="287" spans="2:6" ht="12.75" customHeight="1" x14ac:dyDescent="0.25">
      <c r="B287" s="330"/>
      <c r="D287" s="332"/>
      <c r="E287" s="333"/>
      <c r="F287" s="334"/>
    </row>
    <row r="288" spans="2:6" ht="12.75" customHeight="1" x14ac:dyDescent="0.25">
      <c r="B288" s="330"/>
      <c r="D288" s="332"/>
      <c r="E288" s="333"/>
      <c r="F288" s="334"/>
    </row>
    <row r="289" spans="2:6" ht="12.75" customHeight="1" x14ac:dyDescent="0.25">
      <c r="B289" s="330"/>
      <c r="D289" s="332"/>
      <c r="E289" s="333"/>
      <c r="F289" s="334"/>
    </row>
    <row r="290" spans="2:6" ht="12.75" customHeight="1" x14ac:dyDescent="0.25">
      <c r="B290" s="330"/>
      <c r="D290" s="332"/>
      <c r="E290" s="333"/>
      <c r="F290" s="334"/>
    </row>
    <row r="291" spans="2:6" ht="12.75" customHeight="1" x14ac:dyDescent="0.25">
      <c r="B291" s="330"/>
      <c r="D291" s="332"/>
      <c r="E291" s="333"/>
      <c r="F291" s="334"/>
    </row>
    <row r="292" spans="2:6" ht="12.75" customHeight="1" x14ac:dyDescent="0.25">
      <c r="B292" s="330"/>
      <c r="D292" s="332"/>
      <c r="E292" s="333"/>
      <c r="F292" s="334"/>
    </row>
    <row r="293" spans="2:6" ht="12.75" customHeight="1" x14ac:dyDescent="0.25">
      <c r="B293" s="330"/>
      <c r="D293" s="332"/>
      <c r="E293" s="333"/>
      <c r="F293" s="334"/>
    </row>
    <row r="294" spans="2:6" ht="12.75" customHeight="1" x14ac:dyDescent="0.25">
      <c r="B294" s="330"/>
      <c r="D294" s="332"/>
      <c r="E294" s="333"/>
      <c r="F294" s="334"/>
    </row>
    <row r="295" spans="2:6" ht="12.75" customHeight="1" x14ac:dyDescent="0.25">
      <c r="B295" s="330"/>
      <c r="D295" s="332"/>
      <c r="E295" s="333"/>
      <c r="F295" s="334"/>
    </row>
    <row r="296" spans="2:6" ht="12.75" customHeight="1" x14ac:dyDescent="0.25">
      <c r="B296" s="330"/>
      <c r="D296" s="332"/>
      <c r="E296" s="333"/>
      <c r="F296" s="334"/>
    </row>
    <row r="297" spans="2:6" ht="12.75" customHeight="1" x14ac:dyDescent="0.25">
      <c r="B297" s="330"/>
      <c r="D297" s="332"/>
      <c r="E297" s="333"/>
      <c r="F297" s="334"/>
    </row>
    <row r="298" spans="2:6" ht="12.75" customHeight="1" x14ac:dyDescent="0.25">
      <c r="B298" s="330"/>
      <c r="D298" s="332"/>
      <c r="E298" s="333"/>
      <c r="F298" s="334"/>
    </row>
    <row r="299" spans="2:6" ht="12.75" customHeight="1" x14ac:dyDescent="0.25">
      <c r="B299" s="330"/>
      <c r="D299" s="332"/>
      <c r="E299" s="333"/>
      <c r="F299" s="334"/>
    </row>
    <row r="300" spans="2:6" ht="12.75" customHeight="1" x14ac:dyDescent="0.25">
      <c r="B300" s="330"/>
      <c r="D300" s="332"/>
      <c r="E300" s="333"/>
      <c r="F300" s="334"/>
    </row>
    <row r="301" spans="2:6" ht="12.75" customHeight="1" x14ac:dyDescent="0.25">
      <c r="B301" s="330"/>
      <c r="D301" s="332"/>
      <c r="E301" s="333"/>
      <c r="F301" s="334"/>
    </row>
    <row r="302" spans="2:6" ht="12.75" customHeight="1" x14ac:dyDescent="0.25">
      <c r="B302" s="330"/>
      <c r="D302" s="332"/>
      <c r="E302" s="333"/>
      <c r="F302" s="334"/>
    </row>
    <row r="303" spans="2:6" ht="12.75" customHeight="1" x14ac:dyDescent="0.25">
      <c r="B303" s="330"/>
      <c r="D303" s="332"/>
      <c r="E303" s="333"/>
      <c r="F303" s="334"/>
    </row>
    <row r="304" spans="2:6" ht="12.75" customHeight="1" x14ac:dyDescent="0.25">
      <c r="B304" s="330"/>
      <c r="D304" s="332"/>
      <c r="E304" s="333"/>
      <c r="F304" s="334"/>
    </row>
    <row r="305" spans="2:6" ht="12.75" customHeight="1" x14ac:dyDescent="0.25">
      <c r="B305" s="330"/>
      <c r="D305" s="332"/>
      <c r="E305" s="333"/>
      <c r="F305" s="334"/>
    </row>
    <row r="306" spans="2:6" ht="12.75" customHeight="1" x14ac:dyDescent="0.25">
      <c r="B306" s="330"/>
      <c r="D306" s="332"/>
      <c r="E306" s="333"/>
      <c r="F306" s="334"/>
    </row>
    <row r="307" spans="2:6" ht="12.75" customHeight="1" x14ac:dyDescent="0.25">
      <c r="B307" s="330"/>
      <c r="D307" s="332"/>
      <c r="E307" s="333"/>
      <c r="F307" s="334"/>
    </row>
    <row r="308" spans="2:6" ht="12.75" customHeight="1" x14ac:dyDescent="0.25">
      <c r="B308" s="330"/>
      <c r="D308" s="332"/>
      <c r="E308" s="333"/>
      <c r="F308" s="334"/>
    </row>
    <row r="309" spans="2:6" ht="12.75" customHeight="1" x14ac:dyDescent="0.25">
      <c r="B309" s="330"/>
      <c r="D309" s="332"/>
      <c r="E309" s="333"/>
      <c r="F309" s="334"/>
    </row>
    <row r="310" spans="2:6" ht="12.75" customHeight="1" x14ac:dyDescent="0.25">
      <c r="B310" s="330"/>
      <c r="D310" s="332"/>
      <c r="E310" s="333"/>
      <c r="F310" s="334"/>
    </row>
    <row r="311" spans="2:6" ht="12.75" customHeight="1" x14ac:dyDescent="0.25">
      <c r="B311" s="330"/>
      <c r="D311" s="332"/>
      <c r="E311" s="333"/>
      <c r="F311" s="334"/>
    </row>
    <row r="312" spans="2:6" ht="12.75" customHeight="1" x14ac:dyDescent="0.25">
      <c r="B312" s="330"/>
      <c r="D312" s="332"/>
      <c r="E312" s="333"/>
      <c r="F312" s="334"/>
    </row>
    <row r="313" spans="2:6" ht="12.75" customHeight="1" x14ac:dyDescent="0.25">
      <c r="B313" s="330"/>
      <c r="D313" s="332"/>
      <c r="E313" s="333"/>
      <c r="F313" s="334"/>
    </row>
    <row r="314" spans="2:6" ht="12.75" customHeight="1" x14ac:dyDescent="0.25">
      <c r="B314" s="330"/>
      <c r="D314" s="332"/>
      <c r="E314" s="333"/>
      <c r="F314" s="334"/>
    </row>
    <row r="315" spans="2:6" ht="12.75" customHeight="1" x14ac:dyDescent="0.25">
      <c r="B315" s="330"/>
      <c r="D315" s="332"/>
      <c r="E315" s="333"/>
      <c r="F315" s="334"/>
    </row>
    <row r="316" spans="2:6" ht="12.75" customHeight="1" x14ac:dyDescent="0.25">
      <c r="B316" s="330"/>
      <c r="D316" s="332"/>
      <c r="E316" s="333"/>
      <c r="F316" s="334"/>
    </row>
    <row r="317" spans="2:6" ht="12.75" customHeight="1" x14ac:dyDescent="0.25">
      <c r="B317" s="330"/>
      <c r="D317" s="332"/>
      <c r="E317" s="333"/>
      <c r="F317" s="334"/>
    </row>
    <row r="318" spans="2:6" ht="12.75" customHeight="1" x14ac:dyDescent="0.25">
      <c r="B318" s="330"/>
      <c r="D318" s="332"/>
      <c r="E318" s="333"/>
      <c r="F318" s="334"/>
    </row>
    <row r="319" spans="2:6" ht="12.75" customHeight="1" x14ac:dyDescent="0.25">
      <c r="B319" s="330"/>
      <c r="D319" s="332"/>
      <c r="E319" s="333"/>
      <c r="F319" s="334"/>
    </row>
    <row r="320" spans="2:6" ht="12.75" customHeight="1" x14ac:dyDescent="0.25">
      <c r="B320" s="330"/>
      <c r="D320" s="332"/>
      <c r="E320" s="333"/>
      <c r="F320" s="334"/>
    </row>
    <row r="321" spans="2:6" ht="12.75" customHeight="1" x14ac:dyDescent="0.25">
      <c r="B321" s="330"/>
      <c r="D321" s="332"/>
      <c r="E321" s="333"/>
      <c r="F321" s="334"/>
    </row>
    <row r="322" spans="2:6" ht="12.75" customHeight="1" x14ac:dyDescent="0.25">
      <c r="B322" s="330"/>
      <c r="D322" s="332"/>
      <c r="E322" s="333"/>
      <c r="F322" s="334"/>
    </row>
    <row r="323" spans="2:6" ht="12.75" customHeight="1" x14ac:dyDescent="0.25">
      <c r="B323" s="330"/>
      <c r="D323" s="332"/>
      <c r="E323" s="333"/>
      <c r="F323" s="334"/>
    </row>
    <row r="324" spans="2:6" ht="12.75" customHeight="1" x14ac:dyDescent="0.25">
      <c r="B324" s="330"/>
      <c r="D324" s="332"/>
      <c r="E324" s="333"/>
      <c r="F324" s="334"/>
    </row>
    <row r="325" spans="2:6" ht="12.75" customHeight="1" x14ac:dyDescent="0.25">
      <c r="B325" s="330"/>
      <c r="D325" s="332"/>
      <c r="E325" s="333"/>
      <c r="F325" s="334"/>
    </row>
    <row r="326" spans="2:6" ht="12.75" customHeight="1" x14ac:dyDescent="0.25">
      <c r="B326" s="330"/>
      <c r="D326" s="332"/>
      <c r="E326" s="333"/>
      <c r="F326" s="334"/>
    </row>
    <row r="327" spans="2:6" ht="12.75" customHeight="1" x14ac:dyDescent="0.25">
      <c r="B327" s="330"/>
      <c r="D327" s="332"/>
      <c r="E327" s="333"/>
      <c r="F327" s="334"/>
    </row>
    <row r="328" spans="2:6" ht="12.75" customHeight="1" x14ac:dyDescent="0.25">
      <c r="B328" s="330"/>
      <c r="D328" s="332"/>
      <c r="E328" s="333"/>
      <c r="F328" s="334"/>
    </row>
    <row r="329" spans="2:6" ht="12.75" customHeight="1" x14ac:dyDescent="0.25">
      <c r="B329" s="330"/>
      <c r="D329" s="332"/>
      <c r="E329" s="333"/>
      <c r="F329" s="334"/>
    </row>
    <row r="330" spans="2:6" ht="12.75" customHeight="1" x14ac:dyDescent="0.25">
      <c r="B330" s="330"/>
      <c r="D330" s="332"/>
      <c r="E330" s="333"/>
      <c r="F330" s="334"/>
    </row>
    <row r="331" spans="2:6" ht="12.75" customHeight="1" x14ac:dyDescent="0.25">
      <c r="B331" s="330"/>
      <c r="D331" s="332"/>
      <c r="E331" s="333"/>
      <c r="F331" s="334"/>
    </row>
    <row r="332" spans="2:6" ht="12.75" customHeight="1" x14ac:dyDescent="0.25">
      <c r="B332" s="330"/>
      <c r="D332" s="332"/>
      <c r="E332" s="333"/>
      <c r="F332" s="334"/>
    </row>
    <row r="333" spans="2:6" ht="12.75" customHeight="1" x14ac:dyDescent="0.25">
      <c r="B333" s="330"/>
      <c r="D333" s="332"/>
      <c r="E333" s="333"/>
      <c r="F333" s="334"/>
    </row>
    <row r="334" spans="2:6" ht="12.75" customHeight="1" x14ac:dyDescent="0.25">
      <c r="B334" s="330"/>
      <c r="D334" s="332"/>
      <c r="E334" s="333"/>
      <c r="F334" s="334"/>
    </row>
    <row r="335" spans="2:6" ht="12.75" customHeight="1" x14ac:dyDescent="0.25">
      <c r="B335" s="330"/>
      <c r="D335" s="332"/>
      <c r="E335" s="333"/>
      <c r="F335" s="334"/>
    </row>
    <row r="336" spans="2:6" ht="12.75" customHeight="1" x14ac:dyDescent="0.25">
      <c r="B336" s="330"/>
      <c r="D336" s="332"/>
      <c r="E336" s="333"/>
      <c r="F336" s="334"/>
    </row>
    <row r="337" spans="2:6" ht="12.75" customHeight="1" x14ac:dyDescent="0.25">
      <c r="B337" s="330"/>
      <c r="D337" s="332"/>
      <c r="E337" s="333"/>
      <c r="F337" s="334"/>
    </row>
    <row r="338" spans="2:6" ht="12.75" customHeight="1" x14ac:dyDescent="0.25">
      <c r="B338" s="330"/>
      <c r="D338" s="332"/>
      <c r="E338" s="333"/>
      <c r="F338" s="334"/>
    </row>
    <row r="339" spans="2:6" ht="12.75" customHeight="1" x14ac:dyDescent="0.25">
      <c r="B339" s="330"/>
      <c r="D339" s="332"/>
      <c r="E339" s="333"/>
      <c r="F339" s="334"/>
    </row>
    <row r="340" spans="2:6" ht="12.75" customHeight="1" x14ac:dyDescent="0.25">
      <c r="B340" s="330"/>
      <c r="D340" s="332"/>
      <c r="E340" s="333"/>
      <c r="F340" s="334"/>
    </row>
    <row r="341" spans="2:6" ht="12.75" customHeight="1" x14ac:dyDescent="0.25">
      <c r="B341" s="330"/>
      <c r="D341" s="332"/>
      <c r="E341" s="333"/>
      <c r="F341" s="334"/>
    </row>
    <row r="342" spans="2:6" ht="12.75" customHeight="1" x14ac:dyDescent="0.25">
      <c r="B342" s="330"/>
      <c r="D342" s="332"/>
      <c r="E342" s="333"/>
      <c r="F342" s="334"/>
    </row>
    <row r="343" spans="2:6" ht="12.75" customHeight="1" x14ac:dyDescent="0.25">
      <c r="B343" s="330"/>
      <c r="D343" s="332"/>
      <c r="E343" s="333"/>
      <c r="F343" s="334"/>
    </row>
    <row r="344" spans="2:6" ht="12.75" customHeight="1" x14ac:dyDescent="0.25">
      <c r="B344" s="330"/>
      <c r="D344" s="332"/>
      <c r="E344" s="333"/>
      <c r="F344" s="334"/>
    </row>
    <row r="345" spans="2:6" ht="12.75" customHeight="1" x14ac:dyDescent="0.25">
      <c r="B345" s="330"/>
      <c r="D345" s="332"/>
      <c r="E345" s="333"/>
      <c r="F345" s="334"/>
    </row>
    <row r="346" spans="2:6" ht="12.75" customHeight="1" x14ac:dyDescent="0.25">
      <c r="B346" s="330"/>
      <c r="D346" s="332"/>
      <c r="E346" s="333"/>
      <c r="F346" s="334"/>
    </row>
    <row r="347" spans="2:6" ht="12.75" customHeight="1" x14ac:dyDescent="0.25">
      <c r="B347" s="330"/>
      <c r="D347" s="332"/>
      <c r="E347" s="333"/>
      <c r="F347" s="334"/>
    </row>
    <row r="348" spans="2:6" ht="12.75" customHeight="1" x14ac:dyDescent="0.25">
      <c r="B348" s="330"/>
      <c r="D348" s="332"/>
      <c r="E348" s="333"/>
      <c r="F348" s="334"/>
    </row>
    <row r="349" spans="2:6" ht="12.75" customHeight="1" x14ac:dyDescent="0.25">
      <c r="B349" s="330"/>
      <c r="D349" s="332"/>
      <c r="E349" s="333"/>
      <c r="F349" s="334"/>
    </row>
    <row r="350" spans="2:6" ht="12.75" customHeight="1" x14ac:dyDescent="0.25">
      <c r="B350" s="330"/>
      <c r="D350" s="332"/>
      <c r="E350" s="333"/>
      <c r="F350" s="334"/>
    </row>
    <row r="351" spans="2:6" ht="12.75" customHeight="1" x14ac:dyDescent="0.25">
      <c r="B351" s="330"/>
      <c r="D351" s="332"/>
      <c r="E351" s="333"/>
      <c r="F351" s="334"/>
    </row>
    <row r="352" spans="2:6" ht="12.75" customHeight="1" x14ac:dyDescent="0.25">
      <c r="B352" s="330"/>
      <c r="D352" s="332"/>
      <c r="E352" s="333"/>
      <c r="F352" s="334"/>
    </row>
    <row r="353" spans="2:6" ht="12.75" customHeight="1" x14ac:dyDescent="0.25">
      <c r="B353" s="330"/>
      <c r="D353" s="332"/>
      <c r="E353" s="333"/>
      <c r="F353" s="334"/>
    </row>
    <row r="354" spans="2:6" ht="12.75" customHeight="1" x14ac:dyDescent="0.25">
      <c r="B354" s="330"/>
      <c r="D354" s="332"/>
      <c r="E354" s="333"/>
      <c r="F354" s="334"/>
    </row>
    <row r="355" spans="2:6" ht="12.75" customHeight="1" x14ac:dyDescent="0.25">
      <c r="B355" s="330"/>
      <c r="D355" s="332"/>
      <c r="E355" s="333"/>
      <c r="F355" s="334"/>
    </row>
    <row r="356" spans="2:6" ht="12.75" customHeight="1" x14ac:dyDescent="0.25">
      <c r="B356" s="330"/>
      <c r="D356" s="332"/>
      <c r="E356" s="333"/>
      <c r="F356" s="334"/>
    </row>
    <row r="357" spans="2:6" ht="12.75" customHeight="1" x14ac:dyDescent="0.25">
      <c r="B357" s="330"/>
      <c r="D357" s="332"/>
      <c r="E357" s="333"/>
      <c r="F357" s="334"/>
    </row>
    <row r="358" spans="2:6" ht="12.75" customHeight="1" x14ac:dyDescent="0.25">
      <c r="B358" s="330"/>
      <c r="D358" s="332"/>
      <c r="E358" s="333"/>
      <c r="F358" s="334"/>
    </row>
    <row r="359" spans="2:6" ht="12.75" customHeight="1" x14ac:dyDescent="0.25">
      <c r="B359" s="330"/>
      <c r="D359" s="332"/>
      <c r="E359" s="333"/>
      <c r="F359" s="334"/>
    </row>
    <row r="360" spans="2:6" ht="12.75" customHeight="1" x14ac:dyDescent="0.25">
      <c r="B360" s="330"/>
      <c r="D360" s="332"/>
      <c r="E360" s="333"/>
      <c r="F360" s="334"/>
    </row>
    <row r="361" spans="2:6" ht="12.75" customHeight="1" x14ac:dyDescent="0.25">
      <c r="B361" s="330"/>
      <c r="D361" s="332"/>
      <c r="E361" s="333"/>
      <c r="F361" s="334"/>
    </row>
    <row r="362" spans="2:6" ht="12.75" customHeight="1" x14ac:dyDescent="0.25">
      <c r="B362" s="330"/>
      <c r="D362" s="332"/>
      <c r="E362" s="333"/>
      <c r="F362" s="334"/>
    </row>
    <row r="363" spans="2:6" ht="12.75" customHeight="1" x14ac:dyDescent="0.25">
      <c r="B363" s="330"/>
      <c r="D363" s="332"/>
      <c r="E363" s="333"/>
      <c r="F363" s="334"/>
    </row>
    <row r="364" spans="2:6" ht="12.75" customHeight="1" x14ac:dyDescent="0.25">
      <c r="B364" s="330"/>
      <c r="D364" s="332"/>
      <c r="E364" s="333"/>
      <c r="F364" s="334"/>
    </row>
    <row r="365" spans="2:6" ht="12.75" customHeight="1" x14ac:dyDescent="0.25">
      <c r="B365" s="330"/>
      <c r="D365" s="332"/>
      <c r="E365" s="333"/>
      <c r="F365" s="334"/>
    </row>
    <row r="366" spans="2:6" ht="12.75" customHeight="1" x14ac:dyDescent="0.25">
      <c r="B366" s="330"/>
      <c r="D366" s="332"/>
      <c r="E366" s="333"/>
      <c r="F366" s="334"/>
    </row>
    <row r="367" spans="2:6" ht="12.75" customHeight="1" x14ac:dyDescent="0.25">
      <c r="B367" s="330"/>
      <c r="D367" s="332"/>
      <c r="E367" s="333"/>
      <c r="F367" s="334"/>
    </row>
    <row r="368" spans="2:6" ht="12.75" customHeight="1" x14ac:dyDescent="0.25">
      <c r="B368" s="330"/>
      <c r="D368" s="332"/>
      <c r="E368" s="333"/>
      <c r="F368" s="334"/>
    </row>
    <row r="369" spans="2:6" ht="12.75" customHeight="1" x14ac:dyDescent="0.25">
      <c r="B369" s="330"/>
      <c r="D369" s="332"/>
      <c r="E369" s="333"/>
      <c r="F369" s="334"/>
    </row>
    <row r="370" spans="2:6" ht="12.75" customHeight="1" x14ac:dyDescent="0.25">
      <c r="B370" s="330"/>
      <c r="D370" s="332"/>
      <c r="E370" s="333"/>
      <c r="F370" s="334"/>
    </row>
    <row r="371" spans="2:6" ht="12.75" customHeight="1" x14ac:dyDescent="0.25">
      <c r="B371" s="330"/>
      <c r="D371" s="332"/>
      <c r="E371" s="333"/>
      <c r="F371" s="334"/>
    </row>
    <row r="372" spans="2:6" ht="12.75" customHeight="1" x14ac:dyDescent="0.25">
      <c r="B372" s="330"/>
      <c r="D372" s="332"/>
      <c r="E372" s="333"/>
      <c r="F372" s="334"/>
    </row>
    <row r="373" spans="2:6" ht="12.75" customHeight="1" x14ac:dyDescent="0.25">
      <c r="B373" s="330"/>
      <c r="D373" s="332"/>
      <c r="E373" s="333"/>
      <c r="F373" s="334"/>
    </row>
    <row r="374" spans="2:6" ht="12.75" customHeight="1" x14ac:dyDescent="0.25">
      <c r="B374" s="330"/>
      <c r="D374" s="332"/>
      <c r="E374" s="333"/>
      <c r="F374" s="334"/>
    </row>
    <row r="375" spans="2:6" ht="12.75" customHeight="1" x14ac:dyDescent="0.25">
      <c r="B375" s="330"/>
      <c r="D375" s="332"/>
      <c r="E375" s="333"/>
      <c r="F375" s="334"/>
    </row>
    <row r="376" spans="2:6" ht="12.75" customHeight="1" x14ac:dyDescent="0.25">
      <c r="B376" s="330"/>
      <c r="D376" s="332"/>
      <c r="E376" s="333"/>
      <c r="F376" s="334"/>
    </row>
    <row r="377" spans="2:6" ht="12.75" customHeight="1" x14ac:dyDescent="0.25">
      <c r="B377" s="330"/>
      <c r="D377" s="332"/>
      <c r="E377" s="333"/>
      <c r="F377" s="334"/>
    </row>
    <row r="378" spans="2:6" ht="12.75" customHeight="1" x14ac:dyDescent="0.25">
      <c r="B378" s="330"/>
      <c r="D378" s="332"/>
      <c r="E378" s="333"/>
      <c r="F378" s="334"/>
    </row>
    <row r="379" spans="2:6" ht="12.75" customHeight="1" x14ac:dyDescent="0.25">
      <c r="B379" s="330"/>
      <c r="D379" s="332"/>
      <c r="E379" s="333"/>
      <c r="F379" s="334"/>
    </row>
    <row r="380" spans="2:6" ht="12.75" customHeight="1" x14ac:dyDescent="0.25">
      <c r="B380" s="330"/>
      <c r="D380" s="332"/>
      <c r="E380" s="333"/>
      <c r="F380" s="334"/>
    </row>
    <row r="381" spans="2:6" ht="12.75" customHeight="1" x14ac:dyDescent="0.25">
      <c r="B381" s="330"/>
      <c r="D381" s="332"/>
      <c r="E381" s="333"/>
      <c r="F381" s="334"/>
    </row>
    <row r="382" spans="2:6" ht="12.75" customHeight="1" x14ac:dyDescent="0.25">
      <c r="B382" s="330"/>
      <c r="D382" s="332"/>
      <c r="E382" s="333"/>
      <c r="F382" s="334"/>
    </row>
    <row r="383" spans="2:6" ht="12.75" customHeight="1" x14ac:dyDescent="0.25">
      <c r="B383" s="330"/>
      <c r="D383" s="332"/>
      <c r="E383" s="333"/>
      <c r="F383" s="334"/>
    </row>
    <row r="384" spans="2:6" ht="12.75" customHeight="1" x14ac:dyDescent="0.25">
      <c r="B384" s="330"/>
      <c r="D384" s="332"/>
      <c r="E384" s="333"/>
      <c r="F384" s="334"/>
    </row>
    <row r="385" spans="2:6" ht="12.75" customHeight="1" x14ac:dyDescent="0.25">
      <c r="B385" s="330"/>
      <c r="D385" s="332"/>
      <c r="E385" s="333"/>
      <c r="F385" s="334"/>
    </row>
    <row r="386" spans="2:6" ht="12.75" customHeight="1" x14ac:dyDescent="0.25">
      <c r="B386" s="330"/>
      <c r="D386" s="332"/>
      <c r="E386" s="333"/>
      <c r="F386" s="334"/>
    </row>
    <row r="387" spans="2:6" ht="12.75" customHeight="1" x14ac:dyDescent="0.25">
      <c r="B387" s="330"/>
      <c r="D387" s="332"/>
      <c r="E387" s="333"/>
      <c r="F387" s="334"/>
    </row>
    <row r="388" spans="2:6" ht="12.75" customHeight="1" x14ac:dyDescent="0.25">
      <c r="B388" s="330"/>
      <c r="D388" s="332"/>
      <c r="E388" s="333"/>
      <c r="F388" s="334"/>
    </row>
    <row r="389" spans="2:6" ht="12.75" customHeight="1" x14ac:dyDescent="0.25">
      <c r="B389" s="330"/>
      <c r="D389" s="332"/>
      <c r="E389" s="333"/>
      <c r="F389" s="334"/>
    </row>
    <row r="390" spans="2:6" ht="12.75" customHeight="1" x14ac:dyDescent="0.25">
      <c r="B390" s="330"/>
      <c r="D390" s="332"/>
      <c r="E390" s="333"/>
      <c r="F390" s="334"/>
    </row>
    <row r="391" spans="2:6" ht="12.75" customHeight="1" x14ac:dyDescent="0.25">
      <c r="B391" s="330"/>
      <c r="D391" s="332"/>
      <c r="E391" s="333"/>
      <c r="F391" s="334"/>
    </row>
    <row r="392" spans="2:6" ht="12.75" customHeight="1" x14ac:dyDescent="0.25">
      <c r="B392" s="330"/>
      <c r="D392" s="332"/>
      <c r="E392" s="333"/>
      <c r="F392" s="334"/>
    </row>
    <row r="393" spans="2:6" ht="12.75" customHeight="1" x14ac:dyDescent="0.25">
      <c r="B393" s="330"/>
      <c r="D393" s="332"/>
      <c r="E393" s="333"/>
      <c r="F393" s="334"/>
    </row>
    <row r="394" spans="2:6" ht="12.75" customHeight="1" x14ac:dyDescent="0.25">
      <c r="B394" s="330"/>
      <c r="D394" s="332"/>
      <c r="E394" s="333"/>
      <c r="F394" s="334"/>
    </row>
    <row r="395" spans="2:6" ht="12.75" customHeight="1" x14ac:dyDescent="0.25">
      <c r="B395" s="330"/>
      <c r="D395" s="332"/>
      <c r="E395" s="333"/>
      <c r="F395" s="334"/>
    </row>
    <row r="396" spans="2:6" ht="12.75" customHeight="1" x14ac:dyDescent="0.25">
      <c r="B396" s="330"/>
      <c r="D396" s="332"/>
      <c r="E396" s="333"/>
      <c r="F396" s="334"/>
    </row>
    <row r="397" spans="2:6" ht="12.75" customHeight="1" x14ac:dyDescent="0.25">
      <c r="B397" s="330"/>
      <c r="D397" s="332"/>
      <c r="E397" s="333"/>
      <c r="F397" s="334"/>
    </row>
    <row r="398" spans="2:6" ht="12.75" customHeight="1" x14ac:dyDescent="0.25">
      <c r="B398" s="330"/>
      <c r="D398" s="332"/>
      <c r="E398" s="333"/>
      <c r="F398" s="334"/>
    </row>
    <row r="399" spans="2:6" ht="12.75" customHeight="1" x14ac:dyDescent="0.25">
      <c r="B399" s="330"/>
      <c r="D399" s="332"/>
      <c r="E399" s="333"/>
      <c r="F399" s="334"/>
    </row>
    <row r="400" spans="2:6" ht="12.75" customHeight="1" x14ac:dyDescent="0.25">
      <c r="B400" s="330"/>
      <c r="D400" s="332"/>
      <c r="E400" s="333"/>
      <c r="F400" s="334"/>
    </row>
    <row r="401" spans="2:6" ht="12.75" customHeight="1" x14ac:dyDescent="0.25">
      <c r="B401" s="330"/>
      <c r="D401" s="332"/>
      <c r="E401" s="333"/>
      <c r="F401" s="334"/>
    </row>
    <row r="402" spans="2:6" ht="12.75" customHeight="1" x14ac:dyDescent="0.25">
      <c r="B402" s="330"/>
      <c r="D402" s="332"/>
      <c r="E402" s="333"/>
      <c r="F402" s="334"/>
    </row>
    <row r="403" spans="2:6" ht="12.75" customHeight="1" x14ac:dyDescent="0.25">
      <c r="B403" s="330"/>
      <c r="D403" s="332"/>
      <c r="E403" s="333"/>
      <c r="F403" s="334"/>
    </row>
    <row r="404" spans="2:6" ht="12.75" customHeight="1" x14ac:dyDescent="0.25">
      <c r="B404" s="330"/>
      <c r="D404" s="332"/>
      <c r="E404" s="333"/>
      <c r="F404" s="334"/>
    </row>
    <row r="405" spans="2:6" ht="12.75" customHeight="1" x14ac:dyDescent="0.25">
      <c r="B405" s="330"/>
      <c r="D405" s="332"/>
      <c r="E405" s="333"/>
      <c r="F405" s="334"/>
    </row>
    <row r="406" spans="2:6" ht="12.75" customHeight="1" x14ac:dyDescent="0.25">
      <c r="B406" s="330"/>
      <c r="D406" s="332"/>
      <c r="E406" s="333"/>
      <c r="F406" s="334"/>
    </row>
    <row r="407" spans="2:6" ht="12.75" customHeight="1" x14ac:dyDescent="0.25">
      <c r="B407" s="330"/>
      <c r="D407" s="332"/>
      <c r="E407" s="333"/>
      <c r="F407" s="334"/>
    </row>
    <row r="408" spans="2:6" ht="12.75" customHeight="1" x14ac:dyDescent="0.25">
      <c r="B408" s="330"/>
      <c r="D408" s="332"/>
      <c r="E408" s="333"/>
      <c r="F408" s="334"/>
    </row>
    <row r="409" spans="2:6" ht="12.75" customHeight="1" x14ac:dyDescent="0.25">
      <c r="B409" s="330"/>
      <c r="D409" s="332"/>
      <c r="E409" s="333"/>
      <c r="F409" s="334"/>
    </row>
    <row r="410" spans="2:6" ht="12.75" customHeight="1" x14ac:dyDescent="0.25">
      <c r="B410" s="330"/>
      <c r="D410" s="332"/>
      <c r="E410" s="333"/>
      <c r="F410" s="334"/>
    </row>
    <row r="411" spans="2:6" ht="12.75" customHeight="1" x14ac:dyDescent="0.25">
      <c r="B411" s="330"/>
      <c r="D411" s="332"/>
      <c r="E411" s="333"/>
      <c r="F411" s="334"/>
    </row>
    <row r="412" spans="2:6" ht="12.75" customHeight="1" x14ac:dyDescent="0.25">
      <c r="B412" s="330"/>
      <c r="D412" s="332"/>
      <c r="E412" s="333"/>
      <c r="F412" s="334"/>
    </row>
    <row r="413" spans="2:6" ht="12.75" customHeight="1" x14ac:dyDescent="0.25">
      <c r="B413" s="330"/>
      <c r="D413" s="332"/>
      <c r="E413" s="333"/>
      <c r="F413" s="334"/>
    </row>
    <row r="414" spans="2:6" ht="12.75" customHeight="1" x14ac:dyDescent="0.25">
      <c r="B414" s="330"/>
      <c r="D414" s="332"/>
      <c r="E414" s="333"/>
      <c r="F414" s="334"/>
    </row>
    <row r="415" spans="2:6" ht="12.75" customHeight="1" x14ac:dyDescent="0.25">
      <c r="B415" s="330"/>
      <c r="D415" s="332"/>
      <c r="E415" s="333"/>
      <c r="F415" s="334"/>
    </row>
    <row r="416" spans="2:6" ht="12.75" customHeight="1" x14ac:dyDescent="0.25">
      <c r="B416" s="330"/>
      <c r="D416" s="332"/>
      <c r="E416" s="333"/>
      <c r="F416" s="334"/>
    </row>
    <row r="417" spans="2:6" ht="12.75" customHeight="1" x14ac:dyDescent="0.25">
      <c r="B417" s="330"/>
      <c r="D417" s="332"/>
      <c r="E417" s="333"/>
      <c r="F417" s="334"/>
    </row>
    <row r="418" spans="2:6" ht="12.75" customHeight="1" x14ac:dyDescent="0.25">
      <c r="B418" s="330"/>
      <c r="D418" s="332"/>
      <c r="E418" s="333"/>
      <c r="F418" s="334"/>
    </row>
    <row r="419" spans="2:6" ht="12.75" customHeight="1" x14ac:dyDescent="0.25">
      <c r="B419" s="330"/>
      <c r="D419" s="332"/>
      <c r="E419" s="333"/>
      <c r="F419" s="334"/>
    </row>
    <row r="420" spans="2:6" ht="12.75" customHeight="1" x14ac:dyDescent="0.25">
      <c r="B420" s="330"/>
      <c r="D420" s="332"/>
      <c r="E420" s="333"/>
      <c r="F420" s="334"/>
    </row>
    <row r="421" spans="2:6" ht="12.75" customHeight="1" x14ac:dyDescent="0.25">
      <c r="B421" s="330"/>
      <c r="D421" s="332"/>
      <c r="E421" s="333"/>
      <c r="F421" s="334"/>
    </row>
    <row r="422" spans="2:6" ht="12.75" customHeight="1" x14ac:dyDescent="0.25">
      <c r="B422" s="330"/>
      <c r="D422" s="332"/>
      <c r="E422" s="333"/>
      <c r="F422" s="334"/>
    </row>
    <row r="423" spans="2:6" ht="12.75" customHeight="1" x14ac:dyDescent="0.25">
      <c r="B423" s="330"/>
      <c r="D423" s="332"/>
      <c r="E423" s="333"/>
      <c r="F423" s="334"/>
    </row>
    <row r="424" spans="2:6" ht="12.75" customHeight="1" x14ac:dyDescent="0.25">
      <c r="B424" s="330"/>
      <c r="D424" s="332"/>
      <c r="E424" s="333"/>
      <c r="F424" s="334"/>
    </row>
    <row r="425" spans="2:6" ht="12.75" customHeight="1" x14ac:dyDescent="0.25">
      <c r="B425" s="330"/>
      <c r="D425" s="332"/>
      <c r="E425" s="333"/>
      <c r="F425" s="334"/>
    </row>
    <row r="426" spans="2:6" ht="12.75" customHeight="1" x14ac:dyDescent="0.25">
      <c r="B426" s="330"/>
      <c r="D426" s="332"/>
      <c r="E426" s="333"/>
      <c r="F426" s="334"/>
    </row>
    <row r="427" spans="2:6" ht="12.75" customHeight="1" x14ac:dyDescent="0.25">
      <c r="B427" s="330"/>
      <c r="D427" s="332"/>
      <c r="E427" s="333"/>
      <c r="F427" s="334"/>
    </row>
    <row r="428" spans="2:6" ht="12.75" customHeight="1" x14ac:dyDescent="0.25">
      <c r="B428" s="330"/>
      <c r="D428" s="332"/>
      <c r="E428" s="333"/>
      <c r="F428" s="334"/>
    </row>
    <row r="429" spans="2:6" ht="12.75" customHeight="1" x14ac:dyDescent="0.25">
      <c r="B429" s="330"/>
      <c r="D429" s="332"/>
      <c r="E429" s="333"/>
      <c r="F429" s="334"/>
    </row>
    <row r="430" spans="2:6" ht="12.75" customHeight="1" x14ac:dyDescent="0.25">
      <c r="B430" s="330"/>
      <c r="D430" s="332"/>
      <c r="E430" s="333"/>
      <c r="F430" s="334"/>
    </row>
    <row r="431" spans="2:6" ht="12.75" customHeight="1" x14ac:dyDescent="0.25">
      <c r="B431" s="330"/>
      <c r="D431" s="332"/>
      <c r="E431" s="333"/>
      <c r="F431" s="334"/>
    </row>
    <row r="432" spans="2:6" ht="12.75" customHeight="1" x14ac:dyDescent="0.25">
      <c r="B432" s="330"/>
      <c r="D432" s="332"/>
      <c r="E432" s="333"/>
      <c r="F432" s="334"/>
    </row>
    <row r="433" spans="2:6" ht="12.75" customHeight="1" x14ac:dyDescent="0.25">
      <c r="B433" s="330"/>
      <c r="D433" s="332"/>
      <c r="E433" s="333"/>
      <c r="F433" s="334"/>
    </row>
    <row r="434" spans="2:6" ht="12.75" customHeight="1" x14ac:dyDescent="0.25">
      <c r="B434" s="330"/>
      <c r="D434" s="332"/>
      <c r="E434" s="333"/>
      <c r="F434" s="334"/>
    </row>
    <row r="435" spans="2:6" ht="12.75" customHeight="1" x14ac:dyDescent="0.25">
      <c r="B435" s="330"/>
      <c r="D435" s="332"/>
      <c r="E435" s="333"/>
      <c r="F435" s="334"/>
    </row>
    <row r="436" spans="2:6" ht="12.75" customHeight="1" x14ac:dyDescent="0.25">
      <c r="B436" s="330"/>
      <c r="D436" s="332"/>
      <c r="E436" s="333"/>
      <c r="F436" s="334"/>
    </row>
    <row r="437" spans="2:6" ht="12.75" customHeight="1" x14ac:dyDescent="0.25">
      <c r="B437" s="330"/>
      <c r="D437" s="332"/>
      <c r="E437" s="333"/>
      <c r="F437" s="334"/>
    </row>
    <row r="438" spans="2:6" ht="12.75" customHeight="1" x14ac:dyDescent="0.25">
      <c r="B438" s="330"/>
      <c r="D438" s="332"/>
      <c r="E438" s="333"/>
      <c r="F438" s="334"/>
    </row>
    <row r="439" spans="2:6" ht="12.75" customHeight="1" x14ac:dyDescent="0.25">
      <c r="B439" s="330"/>
      <c r="D439" s="332"/>
      <c r="E439" s="333"/>
      <c r="F439" s="334"/>
    </row>
    <row r="440" spans="2:6" ht="12.75" customHeight="1" x14ac:dyDescent="0.25">
      <c r="B440" s="330"/>
      <c r="D440" s="332"/>
      <c r="E440" s="333"/>
      <c r="F440" s="334"/>
    </row>
    <row r="441" spans="2:6" ht="12.75" customHeight="1" x14ac:dyDescent="0.25">
      <c r="B441" s="330"/>
      <c r="D441" s="332"/>
      <c r="E441" s="333"/>
      <c r="F441" s="334"/>
    </row>
    <row r="442" spans="2:6" ht="12.75" customHeight="1" x14ac:dyDescent="0.25">
      <c r="B442" s="330"/>
      <c r="D442" s="332"/>
      <c r="E442" s="333"/>
      <c r="F442" s="334"/>
    </row>
    <row r="443" spans="2:6" ht="12.75" customHeight="1" x14ac:dyDescent="0.25">
      <c r="B443" s="330"/>
      <c r="D443" s="332"/>
      <c r="E443" s="333"/>
      <c r="F443" s="334"/>
    </row>
    <row r="444" spans="2:6" ht="12.75" customHeight="1" x14ac:dyDescent="0.25">
      <c r="B444" s="330"/>
      <c r="D444" s="332"/>
      <c r="E444" s="333"/>
      <c r="F444" s="334"/>
    </row>
    <row r="445" spans="2:6" ht="12.75" customHeight="1" x14ac:dyDescent="0.25">
      <c r="B445" s="330"/>
      <c r="D445" s="332"/>
      <c r="E445" s="333"/>
      <c r="F445" s="334"/>
    </row>
    <row r="446" spans="2:6" ht="12.75" customHeight="1" x14ac:dyDescent="0.25">
      <c r="B446" s="330"/>
      <c r="D446" s="332"/>
      <c r="E446" s="333"/>
      <c r="F446" s="334"/>
    </row>
    <row r="447" spans="2:6" ht="12.75" customHeight="1" x14ac:dyDescent="0.25">
      <c r="B447" s="330"/>
      <c r="D447" s="332"/>
      <c r="E447" s="333"/>
      <c r="F447" s="334"/>
    </row>
    <row r="448" spans="2:6" ht="12.75" customHeight="1" x14ac:dyDescent="0.25">
      <c r="B448" s="330"/>
      <c r="D448" s="332"/>
      <c r="E448" s="333"/>
      <c r="F448" s="334"/>
    </row>
    <row r="449" spans="2:6" ht="12.75" customHeight="1" x14ac:dyDescent="0.25">
      <c r="B449" s="330"/>
      <c r="D449" s="332"/>
      <c r="E449" s="333"/>
      <c r="F449" s="334"/>
    </row>
    <row r="450" spans="2:6" ht="12.75" customHeight="1" x14ac:dyDescent="0.25">
      <c r="B450" s="330"/>
      <c r="D450" s="332"/>
      <c r="E450" s="333"/>
      <c r="F450" s="334"/>
    </row>
    <row r="451" spans="2:6" ht="12.75" customHeight="1" x14ac:dyDescent="0.25">
      <c r="B451" s="330"/>
      <c r="D451" s="332"/>
      <c r="E451" s="333"/>
      <c r="F451" s="334"/>
    </row>
    <row r="452" spans="2:6" ht="12.75" customHeight="1" x14ac:dyDescent="0.25">
      <c r="B452" s="330"/>
      <c r="D452" s="332"/>
      <c r="E452" s="333"/>
      <c r="F452" s="334"/>
    </row>
    <row r="453" spans="2:6" ht="12.75" customHeight="1" x14ac:dyDescent="0.25">
      <c r="B453" s="330"/>
      <c r="D453" s="332"/>
      <c r="E453" s="333"/>
      <c r="F453" s="334"/>
    </row>
    <row r="454" spans="2:6" ht="12.75" customHeight="1" x14ac:dyDescent="0.25">
      <c r="B454" s="330"/>
      <c r="D454" s="332"/>
      <c r="E454" s="333"/>
      <c r="F454" s="334"/>
    </row>
    <row r="455" spans="2:6" ht="12.75" customHeight="1" x14ac:dyDescent="0.25">
      <c r="B455" s="330"/>
      <c r="D455" s="332"/>
      <c r="E455" s="333"/>
      <c r="F455" s="334"/>
    </row>
    <row r="456" spans="2:6" ht="12.75" customHeight="1" x14ac:dyDescent="0.25">
      <c r="B456" s="330"/>
      <c r="D456" s="332"/>
      <c r="E456" s="333"/>
      <c r="F456" s="334"/>
    </row>
    <row r="457" spans="2:6" ht="12.75" customHeight="1" x14ac:dyDescent="0.25">
      <c r="B457" s="330"/>
      <c r="D457" s="332"/>
      <c r="E457" s="333"/>
      <c r="F457" s="334"/>
    </row>
    <row r="458" spans="2:6" ht="12.75" customHeight="1" x14ac:dyDescent="0.25">
      <c r="B458" s="330"/>
      <c r="D458" s="332"/>
      <c r="E458" s="333"/>
      <c r="F458" s="334"/>
    </row>
    <row r="459" spans="2:6" ht="12.75" customHeight="1" x14ac:dyDescent="0.25">
      <c r="B459" s="330"/>
      <c r="D459" s="332"/>
      <c r="E459" s="333"/>
      <c r="F459" s="334"/>
    </row>
    <row r="460" spans="2:6" ht="12.75" customHeight="1" x14ac:dyDescent="0.25">
      <c r="B460" s="330"/>
      <c r="D460" s="332"/>
      <c r="E460" s="333"/>
      <c r="F460" s="334"/>
    </row>
    <row r="461" spans="2:6" ht="12.75" customHeight="1" x14ac:dyDescent="0.25">
      <c r="B461" s="330"/>
      <c r="D461" s="332"/>
      <c r="E461" s="333"/>
      <c r="F461" s="334"/>
    </row>
    <row r="462" spans="2:6" ht="12.75" customHeight="1" x14ac:dyDescent="0.25">
      <c r="B462" s="330"/>
      <c r="D462" s="332"/>
      <c r="E462" s="333"/>
      <c r="F462" s="334"/>
    </row>
    <row r="463" spans="2:6" ht="12.75" customHeight="1" x14ac:dyDescent="0.25">
      <c r="B463" s="330"/>
      <c r="D463" s="332"/>
      <c r="E463" s="333"/>
      <c r="F463" s="334"/>
    </row>
    <row r="464" spans="2:6" ht="12.75" customHeight="1" x14ac:dyDescent="0.25">
      <c r="B464" s="330"/>
      <c r="D464" s="332"/>
      <c r="E464" s="333"/>
      <c r="F464" s="334"/>
    </row>
    <row r="465" spans="2:6" ht="12.75" customHeight="1" x14ac:dyDescent="0.25">
      <c r="B465" s="330"/>
      <c r="D465" s="332"/>
      <c r="E465" s="333"/>
      <c r="F465" s="334"/>
    </row>
    <row r="466" spans="2:6" ht="12.75" customHeight="1" x14ac:dyDescent="0.25">
      <c r="B466" s="330"/>
      <c r="D466" s="332"/>
      <c r="E466" s="333"/>
      <c r="F466" s="334"/>
    </row>
    <row r="467" spans="2:6" ht="12.75" customHeight="1" x14ac:dyDescent="0.25">
      <c r="B467" s="330"/>
      <c r="D467" s="332"/>
      <c r="E467" s="333"/>
      <c r="F467" s="334"/>
    </row>
    <row r="468" spans="2:6" ht="12.75" customHeight="1" x14ac:dyDescent="0.25">
      <c r="B468" s="330"/>
      <c r="D468" s="332"/>
      <c r="E468" s="333"/>
      <c r="F468" s="334"/>
    </row>
    <row r="469" spans="2:6" ht="12.75" customHeight="1" x14ac:dyDescent="0.25">
      <c r="B469" s="330"/>
      <c r="D469" s="332"/>
      <c r="E469" s="333"/>
      <c r="F469" s="334"/>
    </row>
    <row r="470" spans="2:6" ht="12.75" customHeight="1" x14ac:dyDescent="0.25">
      <c r="B470" s="330"/>
      <c r="D470" s="332"/>
      <c r="E470" s="333"/>
      <c r="F470" s="334"/>
    </row>
    <row r="471" spans="2:6" ht="12.75" customHeight="1" x14ac:dyDescent="0.25">
      <c r="B471" s="330"/>
      <c r="D471" s="332"/>
      <c r="E471" s="333"/>
      <c r="F471" s="334"/>
    </row>
    <row r="472" spans="2:6" ht="12.75" customHeight="1" x14ac:dyDescent="0.25">
      <c r="B472" s="330"/>
      <c r="D472" s="332"/>
      <c r="E472" s="333"/>
      <c r="F472" s="334"/>
    </row>
    <row r="473" spans="2:6" ht="12.75" customHeight="1" x14ac:dyDescent="0.25">
      <c r="B473" s="330"/>
      <c r="D473" s="332"/>
      <c r="E473" s="333"/>
      <c r="F473" s="334"/>
    </row>
    <row r="474" spans="2:6" ht="12.75" customHeight="1" x14ac:dyDescent="0.25">
      <c r="B474" s="330"/>
      <c r="D474" s="332"/>
      <c r="E474" s="333"/>
      <c r="F474" s="334"/>
    </row>
    <row r="475" spans="2:6" ht="12.75" customHeight="1" x14ac:dyDescent="0.25">
      <c r="B475" s="330"/>
      <c r="D475" s="332"/>
      <c r="E475" s="333"/>
      <c r="F475" s="334"/>
    </row>
    <row r="476" spans="2:6" ht="12.75" customHeight="1" x14ac:dyDescent="0.25">
      <c r="B476" s="330"/>
      <c r="D476" s="332"/>
      <c r="E476" s="333"/>
      <c r="F476" s="334"/>
    </row>
    <row r="477" spans="2:6" ht="12.75" customHeight="1" x14ac:dyDescent="0.25">
      <c r="B477" s="330"/>
      <c r="D477" s="332"/>
      <c r="E477" s="333"/>
      <c r="F477" s="334"/>
    </row>
    <row r="478" spans="2:6" ht="12.75" customHeight="1" x14ac:dyDescent="0.25">
      <c r="B478" s="330"/>
      <c r="D478" s="332"/>
      <c r="E478" s="333"/>
      <c r="F478" s="334"/>
    </row>
    <row r="479" spans="2:6" ht="12.75" customHeight="1" x14ac:dyDescent="0.25">
      <c r="B479" s="330"/>
      <c r="D479" s="332"/>
      <c r="E479" s="333"/>
      <c r="F479" s="334"/>
    </row>
    <row r="480" spans="2:6" ht="12.75" customHeight="1" x14ac:dyDescent="0.25">
      <c r="B480" s="330"/>
      <c r="D480" s="332"/>
      <c r="E480" s="333"/>
      <c r="F480" s="334"/>
    </row>
    <row r="481" spans="2:6" ht="12.75" customHeight="1" x14ac:dyDescent="0.25">
      <c r="B481" s="330"/>
      <c r="D481" s="332"/>
      <c r="E481" s="333"/>
      <c r="F481" s="334"/>
    </row>
    <row r="482" spans="2:6" ht="12.75" customHeight="1" x14ac:dyDescent="0.25">
      <c r="B482" s="330"/>
      <c r="D482" s="332"/>
      <c r="E482" s="333"/>
      <c r="F482" s="334"/>
    </row>
    <row r="483" spans="2:6" ht="12.75" customHeight="1" x14ac:dyDescent="0.25">
      <c r="B483" s="330"/>
      <c r="D483" s="332"/>
      <c r="E483" s="333"/>
      <c r="F483" s="334"/>
    </row>
    <row r="484" spans="2:6" ht="12.75" customHeight="1" x14ac:dyDescent="0.25">
      <c r="B484" s="330"/>
      <c r="D484" s="332"/>
      <c r="E484" s="333"/>
      <c r="F484" s="334"/>
    </row>
    <row r="485" spans="2:6" ht="12.75" customHeight="1" x14ac:dyDescent="0.25">
      <c r="B485" s="330"/>
      <c r="D485" s="332"/>
      <c r="E485" s="333"/>
      <c r="F485" s="334"/>
    </row>
    <row r="486" spans="2:6" ht="12.75" customHeight="1" x14ac:dyDescent="0.25">
      <c r="B486" s="330"/>
      <c r="D486" s="332"/>
      <c r="E486" s="333"/>
      <c r="F486" s="334"/>
    </row>
    <row r="487" spans="2:6" ht="12.75" customHeight="1" x14ac:dyDescent="0.25">
      <c r="B487" s="330"/>
      <c r="D487" s="332"/>
      <c r="E487" s="333"/>
      <c r="F487" s="334"/>
    </row>
    <row r="488" spans="2:6" ht="12.75" customHeight="1" x14ac:dyDescent="0.25">
      <c r="B488" s="330"/>
      <c r="D488" s="332"/>
      <c r="E488" s="333"/>
      <c r="F488" s="334"/>
    </row>
    <row r="489" spans="2:6" ht="12.75" customHeight="1" x14ac:dyDescent="0.25">
      <c r="B489" s="330"/>
      <c r="D489" s="332"/>
      <c r="E489" s="333"/>
      <c r="F489" s="334"/>
    </row>
    <row r="490" spans="2:6" ht="12.75" customHeight="1" x14ac:dyDescent="0.25">
      <c r="B490" s="330"/>
      <c r="D490" s="332"/>
      <c r="E490" s="333"/>
      <c r="F490" s="334"/>
    </row>
    <row r="491" spans="2:6" ht="12.75" customHeight="1" x14ac:dyDescent="0.25">
      <c r="B491" s="330"/>
      <c r="D491" s="332"/>
      <c r="E491" s="333"/>
      <c r="F491" s="334"/>
    </row>
    <row r="492" spans="2:6" ht="12.75" customHeight="1" x14ac:dyDescent="0.25">
      <c r="B492" s="330"/>
      <c r="D492" s="332"/>
      <c r="E492" s="333"/>
      <c r="F492" s="334"/>
    </row>
    <row r="493" spans="2:6" ht="12.75" customHeight="1" x14ac:dyDescent="0.25">
      <c r="B493" s="330"/>
      <c r="D493" s="332"/>
      <c r="E493" s="333"/>
      <c r="F493" s="334"/>
    </row>
    <row r="494" spans="2:6" ht="12.75" customHeight="1" x14ac:dyDescent="0.25">
      <c r="B494" s="330"/>
      <c r="D494" s="332"/>
      <c r="E494" s="333"/>
      <c r="F494" s="334"/>
    </row>
    <row r="495" spans="2:6" ht="12.75" customHeight="1" x14ac:dyDescent="0.25">
      <c r="B495" s="330"/>
      <c r="D495" s="332"/>
      <c r="E495" s="333"/>
      <c r="F495" s="334"/>
    </row>
    <row r="496" spans="2:6" ht="12.75" customHeight="1" x14ac:dyDescent="0.25">
      <c r="B496" s="330"/>
      <c r="D496" s="332"/>
      <c r="E496" s="333"/>
      <c r="F496" s="334"/>
    </row>
    <row r="497" spans="2:6" ht="12.75" customHeight="1" x14ac:dyDescent="0.25">
      <c r="B497" s="330"/>
      <c r="D497" s="332"/>
      <c r="E497" s="333"/>
      <c r="F497" s="334"/>
    </row>
    <row r="498" spans="2:6" ht="12.75" customHeight="1" x14ac:dyDescent="0.25">
      <c r="B498" s="330"/>
      <c r="D498" s="332"/>
      <c r="E498" s="333"/>
      <c r="F498" s="334"/>
    </row>
    <row r="499" spans="2:6" ht="12.75" customHeight="1" x14ac:dyDescent="0.25">
      <c r="B499" s="330"/>
      <c r="D499" s="332"/>
      <c r="E499" s="333"/>
      <c r="F499" s="334"/>
    </row>
    <row r="500" spans="2:6" ht="12.75" customHeight="1" x14ac:dyDescent="0.25">
      <c r="B500" s="330"/>
      <c r="D500" s="332"/>
      <c r="E500" s="333"/>
      <c r="F500" s="334"/>
    </row>
    <row r="501" spans="2:6" ht="12.75" customHeight="1" x14ac:dyDescent="0.25">
      <c r="B501" s="330"/>
      <c r="D501" s="332"/>
      <c r="E501" s="333"/>
      <c r="F501" s="334"/>
    </row>
    <row r="502" spans="2:6" ht="12.75" customHeight="1" x14ac:dyDescent="0.25">
      <c r="B502" s="330"/>
      <c r="D502" s="332"/>
      <c r="E502" s="333"/>
      <c r="F502" s="334"/>
    </row>
    <row r="503" spans="2:6" ht="12.75" customHeight="1" x14ac:dyDescent="0.25">
      <c r="B503" s="330"/>
      <c r="D503" s="332"/>
      <c r="E503" s="333"/>
      <c r="F503" s="334"/>
    </row>
    <row r="504" spans="2:6" ht="12.75" customHeight="1" x14ac:dyDescent="0.25">
      <c r="B504" s="330"/>
      <c r="D504" s="332"/>
      <c r="E504" s="333"/>
      <c r="F504" s="334"/>
    </row>
    <row r="505" spans="2:6" ht="12.75" customHeight="1" x14ac:dyDescent="0.25">
      <c r="B505" s="330"/>
      <c r="D505" s="332"/>
      <c r="E505" s="333"/>
      <c r="F505" s="334"/>
    </row>
    <row r="506" spans="2:6" ht="12.75" customHeight="1" x14ac:dyDescent="0.25">
      <c r="B506" s="330"/>
      <c r="D506" s="332"/>
      <c r="E506" s="333"/>
      <c r="F506" s="334"/>
    </row>
    <row r="507" spans="2:6" ht="12.75" customHeight="1" x14ac:dyDescent="0.25">
      <c r="B507" s="330"/>
      <c r="D507" s="332"/>
      <c r="E507" s="333"/>
      <c r="F507" s="334"/>
    </row>
    <row r="508" spans="2:6" ht="12.75" customHeight="1" x14ac:dyDescent="0.25">
      <c r="B508" s="330"/>
      <c r="D508" s="332"/>
      <c r="E508" s="333"/>
      <c r="F508" s="334"/>
    </row>
    <row r="509" spans="2:6" ht="12.75" customHeight="1" x14ac:dyDescent="0.25">
      <c r="B509" s="330"/>
      <c r="D509" s="332"/>
      <c r="E509" s="333"/>
      <c r="F509" s="334"/>
    </row>
    <row r="510" spans="2:6" ht="12.75" customHeight="1" x14ac:dyDescent="0.25">
      <c r="B510" s="330"/>
      <c r="D510" s="332"/>
      <c r="E510" s="333"/>
      <c r="F510" s="334"/>
    </row>
    <row r="511" spans="2:6" ht="12.75" customHeight="1" x14ac:dyDescent="0.25">
      <c r="B511" s="330"/>
      <c r="D511" s="332"/>
      <c r="E511" s="333"/>
      <c r="F511" s="334"/>
    </row>
    <row r="512" spans="2:6" ht="12.75" customHeight="1" x14ac:dyDescent="0.25">
      <c r="B512" s="330"/>
      <c r="D512" s="332"/>
      <c r="E512" s="333"/>
      <c r="F512" s="334"/>
    </row>
    <row r="513" spans="2:6" ht="12.75" customHeight="1" x14ac:dyDescent="0.25">
      <c r="B513" s="330"/>
      <c r="D513" s="332"/>
      <c r="E513" s="333"/>
      <c r="F513" s="334"/>
    </row>
    <row r="514" spans="2:6" ht="12.75" customHeight="1" x14ac:dyDescent="0.25">
      <c r="B514" s="330"/>
      <c r="D514" s="332"/>
      <c r="E514" s="333"/>
      <c r="F514" s="334"/>
    </row>
    <row r="515" spans="2:6" ht="12.75" customHeight="1" x14ac:dyDescent="0.25">
      <c r="B515" s="330"/>
      <c r="D515" s="332"/>
      <c r="E515" s="333"/>
      <c r="F515" s="334"/>
    </row>
    <row r="516" spans="2:6" ht="12.75" customHeight="1" x14ac:dyDescent="0.25">
      <c r="B516" s="330"/>
      <c r="D516" s="332"/>
      <c r="E516" s="333"/>
      <c r="F516" s="334"/>
    </row>
    <row r="517" spans="2:6" ht="12.75" customHeight="1" x14ac:dyDescent="0.25">
      <c r="B517" s="330"/>
      <c r="D517" s="332"/>
      <c r="E517" s="333"/>
      <c r="F517" s="334"/>
    </row>
    <row r="518" spans="2:6" ht="12.75" customHeight="1" x14ac:dyDescent="0.25">
      <c r="B518" s="330"/>
      <c r="D518" s="332"/>
      <c r="E518" s="333"/>
      <c r="F518" s="334"/>
    </row>
    <row r="519" spans="2:6" ht="12.75" customHeight="1" x14ac:dyDescent="0.25">
      <c r="B519" s="330"/>
      <c r="D519" s="332"/>
      <c r="E519" s="333"/>
      <c r="F519" s="334"/>
    </row>
    <row r="520" spans="2:6" ht="12.75" customHeight="1" x14ac:dyDescent="0.25">
      <c r="B520" s="330"/>
      <c r="D520" s="332"/>
      <c r="E520" s="333"/>
      <c r="F520" s="334"/>
    </row>
    <row r="521" spans="2:6" ht="12.75" customHeight="1" x14ac:dyDescent="0.25">
      <c r="B521" s="330"/>
      <c r="D521" s="332"/>
      <c r="E521" s="333"/>
      <c r="F521" s="334"/>
    </row>
    <row r="522" spans="2:6" ht="12.75" customHeight="1" x14ac:dyDescent="0.25">
      <c r="B522" s="330"/>
      <c r="D522" s="332"/>
      <c r="E522" s="333"/>
      <c r="F522" s="334"/>
    </row>
    <row r="523" spans="2:6" ht="12.75" customHeight="1" x14ac:dyDescent="0.25">
      <c r="B523" s="330"/>
      <c r="D523" s="332"/>
      <c r="E523" s="333"/>
      <c r="F523" s="334"/>
    </row>
    <row r="524" spans="2:6" ht="12.75" customHeight="1" x14ac:dyDescent="0.25">
      <c r="B524" s="330"/>
      <c r="D524" s="332"/>
      <c r="E524" s="333"/>
      <c r="F524" s="334"/>
    </row>
    <row r="525" spans="2:6" ht="12.75" customHeight="1" x14ac:dyDescent="0.25">
      <c r="B525" s="330"/>
      <c r="D525" s="332"/>
      <c r="E525" s="333"/>
      <c r="F525" s="334"/>
    </row>
    <row r="526" spans="2:6" ht="12.75" customHeight="1" x14ac:dyDescent="0.25">
      <c r="B526" s="330"/>
      <c r="D526" s="332"/>
      <c r="E526" s="333"/>
      <c r="F526" s="334"/>
    </row>
    <row r="527" spans="2:6" ht="12.75" customHeight="1" x14ac:dyDescent="0.25">
      <c r="B527" s="330"/>
      <c r="D527" s="332"/>
      <c r="E527" s="333"/>
      <c r="F527" s="334"/>
    </row>
    <row r="528" spans="2:6" ht="12.75" customHeight="1" x14ac:dyDescent="0.25">
      <c r="B528" s="330"/>
      <c r="D528" s="332"/>
      <c r="E528" s="333"/>
      <c r="F528" s="334"/>
    </row>
    <row r="529" spans="2:6" ht="12.75" customHeight="1" x14ac:dyDescent="0.25">
      <c r="B529" s="330"/>
      <c r="D529" s="332"/>
      <c r="E529" s="333"/>
      <c r="F529" s="334"/>
    </row>
    <row r="530" spans="2:6" ht="12.75" customHeight="1" x14ac:dyDescent="0.25">
      <c r="B530" s="330"/>
      <c r="D530" s="332"/>
      <c r="E530" s="333"/>
      <c r="F530" s="334"/>
    </row>
    <row r="531" spans="2:6" ht="12.75" customHeight="1" x14ac:dyDescent="0.25">
      <c r="B531" s="330"/>
      <c r="D531" s="332"/>
      <c r="E531" s="333"/>
      <c r="F531" s="334"/>
    </row>
    <row r="532" spans="2:6" ht="12.75" customHeight="1" x14ac:dyDescent="0.25">
      <c r="B532" s="330"/>
      <c r="D532" s="332"/>
      <c r="E532" s="333"/>
      <c r="F532" s="334"/>
    </row>
    <row r="533" spans="2:6" ht="12.75" customHeight="1" x14ac:dyDescent="0.25">
      <c r="B533" s="330"/>
      <c r="D533" s="332"/>
      <c r="E533" s="333"/>
      <c r="F533" s="334"/>
    </row>
    <row r="534" spans="2:6" ht="12.75" customHeight="1" x14ac:dyDescent="0.25">
      <c r="B534" s="330"/>
      <c r="D534" s="332"/>
      <c r="E534" s="333"/>
      <c r="F534" s="334"/>
    </row>
    <row r="535" spans="2:6" ht="12.75" customHeight="1" x14ac:dyDescent="0.25">
      <c r="B535" s="330"/>
      <c r="D535" s="332"/>
      <c r="E535" s="333"/>
      <c r="F535" s="334"/>
    </row>
    <row r="536" spans="2:6" ht="12.75" customHeight="1" x14ac:dyDescent="0.25">
      <c r="B536" s="330"/>
      <c r="D536" s="332"/>
      <c r="E536" s="333"/>
      <c r="F536" s="334"/>
    </row>
    <row r="537" spans="2:6" ht="12.75" customHeight="1" x14ac:dyDescent="0.25">
      <c r="B537" s="330"/>
      <c r="D537" s="332"/>
      <c r="E537" s="333"/>
      <c r="F537" s="334"/>
    </row>
    <row r="538" spans="2:6" ht="12.75" customHeight="1" x14ac:dyDescent="0.25">
      <c r="B538" s="330"/>
      <c r="D538" s="332"/>
      <c r="E538" s="333"/>
      <c r="F538" s="334"/>
    </row>
    <row r="539" spans="2:6" ht="12.75" customHeight="1" x14ac:dyDescent="0.25">
      <c r="B539" s="330"/>
      <c r="D539" s="332"/>
      <c r="E539" s="333"/>
      <c r="F539" s="334"/>
    </row>
    <row r="540" spans="2:6" ht="12.75" customHeight="1" x14ac:dyDescent="0.25">
      <c r="B540" s="330"/>
      <c r="D540" s="332"/>
      <c r="E540" s="333"/>
      <c r="F540" s="334"/>
    </row>
    <row r="541" spans="2:6" ht="12.75" customHeight="1" x14ac:dyDescent="0.25">
      <c r="B541" s="330"/>
      <c r="D541" s="332"/>
      <c r="E541" s="333"/>
      <c r="F541" s="334"/>
    </row>
    <row r="542" spans="2:6" ht="12.75" customHeight="1" x14ac:dyDescent="0.25">
      <c r="B542" s="330"/>
      <c r="D542" s="332"/>
      <c r="E542" s="333"/>
      <c r="F542" s="334"/>
    </row>
    <row r="543" spans="2:6" ht="12.75" customHeight="1" x14ac:dyDescent="0.25">
      <c r="B543" s="330"/>
      <c r="D543" s="332"/>
      <c r="E543" s="333"/>
      <c r="F543" s="334"/>
    </row>
    <row r="544" spans="2:6" ht="12.75" customHeight="1" x14ac:dyDescent="0.25">
      <c r="B544" s="330"/>
      <c r="D544" s="332"/>
      <c r="E544" s="333"/>
      <c r="F544" s="334"/>
    </row>
    <row r="545" spans="2:6" ht="12.75" customHeight="1" x14ac:dyDescent="0.25">
      <c r="B545" s="330"/>
      <c r="D545" s="332"/>
      <c r="E545" s="333"/>
      <c r="F545" s="334"/>
    </row>
    <row r="546" spans="2:6" ht="12.75" customHeight="1" x14ac:dyDescent="0.25">
      <c r="B546" s="330"/>
      <c r="D546" s="332"/>
      <c r="E546" s="333"/>
      <c r="F546" s="334"/>
    </row>
    <row r="547" spans="2:6" ht="12.75" customHeight="1" x14ac:dyDescent="0.25">
      <c r="B547" s="330"/>
      <c r="D547" s="332"/>
      <c r="E547" s="333"/>
      <c r="F547" s="334"/>
    </row>
    <row r="548" spans="2:6" ht="12.75" customHeight="1" x14ac:dyDescent="0.25">
      <c r="B548" s="330"/>
      <c r="D548" s="332"/>
      <c r="E548" s="333"/>
      <c r="F548" s="334"/>
    </row>
    <row r="549" spans="2:6" ht="12.75" customHeight="1" x14ac:dyDescent="0.25">
      <c r="B549" s="330"/>
      <c r="D549" s="332"/>
      <c r="E549" s="333"/>
      <c r="F549" s="334"/>
    </row>
    <row r="550" spans="2:6" ht="12.75" customHeight="1" x14ac:dyDescent="0.25">
      <c r="B550" s="330"/>
      <c r="D550" s="332"/>
      <c r="E550" s="333"/>
      <c r="F550" s="334"/>
    </row>
    <row r="551" spans="2:6" ht="12.75" customHeight="1" x14ac:dyDescent="0.25">
      <c r="B551" s="330"/>
      <c r="D551" s="332"/>
      <c r="E551" s="333"/>
      <c r="F551" s="334"/>
    </row>
    <row r="552" spans="2:6" ht="12.75" customHeight="1" x14ac:dyDescent="0.25">
      <c r="B552" s="330"/>
      <c r="D552" s="332"/>
      <c r="E552" s="333"/>
      <c r="F552" s="334"/>
    </row>
    <row r="553" spans="2:6" ht="12.75" customHeight="1" x14ac:dyDescent="0.25">
      <c r="B553" s="330"/>
      <c r="D553" s="332"/>
      <c r="E553" s="333"/>
      <c r="F553" s="334"/>
    </row>
    <row r="554" spans="2:6" ht="12.75" customHeight="1" x14ac:dyDescent="0.25">
      <c r="B554" s="330"/>
      <c r="D554" s="332"/>
      <c r="E554" s="333"/>
      <c r="F554" s="334"/>
    </row>
    <row r="555" spans="2:6" ht="12.75" customHeight="1" x14ac:dyDescent="0.25">
      <c r="B555" s="330"/>
      <c r="D555" s="332"/>
      <c r="E555" s="333"/>
      <c r="F555" s="334"/>
    </row>
    <row r="556" spans="2:6" ht="12.75" customHeight="1" x14ac:dyDescent="0.25">
      <c r="B556" s="330"/>
      <c r="D556" s="332"/>
      <c r="E556" s="333"/>
      <c r="F556" s="334"/>
    </row>
    <row r="557" spans="2:6" ht="12.75" customHeight="1" x14ac:dyDescent="0.25">
      <c r="B557" s="330"/>
      <c r="D557" s="332"/>
      <c r="E557" s="333"/>
      <c r="F557" s="334"/>
    </row>
    <row r="558" spans="2:6" ht="12.75" customHeight="1" x14ac:dyDescent="0.25">
      <c r="B558" s="330"/>
      <c r="D558" s="332"/>
      <c r="E558" s="333"/>
      <c r="F558" s="334"/>
    </row>
    <row r="559" spans="2:6" ht="12.75" customHeight="1" x14ac:dyDescent="0.25">
      <c r="B559" s="330"/>
      <c r="D559" s="332"/>
      <c r="E559" s="333"/>
      <c r="F559" s="334"/>
    </row>
    <row r="560" spans="2:6" ht="12.75" customHeight="1" x14ac:dyDescent="0.25">
      <c r="B560" s="330"/>
      <c r="D560" s="332"/>
      <c r="E560" s="333"/>
      <c r="F560" s="334"/>
    </row>
    <row r="561" spans="2:6" ht="12.75" customHeight="1" x14ac:dyDescent="0.25">
      <c r="B561" s="330"/>
      <c r="D561" s="332"/>
      <c r="E561" s="333"/>
      <c r="F561" s="334"/>
    </row>
    <row r="562" spans="2:6" ht="12.75" customHeight="1" x14ac:dyDescent="0.25">
      <c r="B562" s="330"/>
      <c r="D562" s="332"/>
      <c r="E562" s="333"/>
      <c r="F562" s="334"/>
    </row>
    <row r="563" spans="2:6" ht="12.75" customHeight="1" x14ac:dyDescent="0.25">
      <c r="B563" s="330"/>
      <c r="D563" s="332"/>
      <c r="E563" s="333"/>
      <c r="F563" s="334"/>
    </row>
    <row r="564" spans="2:6" ht="12.75" customHeight="1" x14ac:dyDescent="0.25">
      <c r="B564" s="330"/>
      <c r="D564" s="332"/>
      <c r="E564" s="333"/>
      <c r="F564" s="334"/>
    </row>
    <row r="565" spans="2:6" ht="12.75" customHeight="1" x14ac:dyDescent="0.25">
      <c r="B565" s="330"/>
      <c r="D565" s="332"/>
      <c r="E565" s="333"/>
      <c r="F565" s="334"/>
    </row>
    <row r="566" spans="2:6" ht="12.75" customHeight="1" x14ac:dyDescent="0.25">
      <c r="B566" s="330"/>
      <c r="D566" s="332"/>
      <c r="E566" s="333"/>
      <c r="F566" s="334"/>
    </row>
    <row r="567" spans="2:6" ht="12.75" customHeight="1" x14ac:dyDescent="0.25">
      <c r="B567" s="330"/>
      <c r="D567" s="332"/>
      <c r="E567" s="333"/>
      <c r="F567" s="334"/>
    </row>
    <row r="568" spans="2:6" ht="12.75" customHeight="1" x14ac:dyDescent="0.25">
      <c r="B568" s="330"/>
      <c r="D568" s="332"/>
      <c r="E568" s="333"/>
      <c r="F568" s="334"/>
    </row>
    <row r="569" spans="2:6" ht="12.75" customHeight="1" x14ac:dyDescent="0.25">
      <c r="B569" s="330"/>
      <c r="D569" s="332"/>
      <c r="E569" s="333"/>
      <c r="F569" s="334"/>
    </row>
    <row r="570" spans="2:6" ht="12.75" customHeight="1" x14ac:dyDescent="0.25">
      <c r="B570" s="330"/>
      <c r="D570" s="332"/>
      <c r="E570" s="333"/>
      <c r="F570" s="334"/>
    </row>
    <row r="571" spans="2:6" ht="12.75" customHeight="1" x14ac:dyDescent="0.25">
      <c r="B571" s="330"/>
      <c r="D571" s="332"/>
      <c r="E571" s="333"/>
      <c r="F571" s="334"/>
    </row>
    <row r="572" spans="2:6" ht="12.75" customHeight="1" x14ac:dyDescent="0.25">
      <c r="B572" s="330"/>
      <c r="D572" s="332"/>
      <c r="E572" s="333"/>
      <c r="F572" s="334"/>
    </row>
    <row r="573" spans="2:6" ht="12.75" customHeight="1" x14ac:dyDescent="0.25">
      <c r="B573" s="330"/>
      <c r="D573" s="332"/>
      <c r="E573" s="333"/>
      <c r="F573" s="334"/>
    </row>
    <row r="574" spans="2:6" ht="12.75" customHeight="1" x14ac:dyDescent="0.25">
      <c r="B574" s="330"/>
      <c r="D574" s="332"/>
      <c r="E574" s="333"/>
      <c r="F574" s="334"/>
    </row>
    <row r="575" spans="2:6" ht="12.75" customHeight="1" x14ac:dyDescent="0.25">
      <c r="B575" s="330"/>
      <c r="D575" s="332"/>
      <c r="E575" s="333"/>
      <c r="F575" s="334"/>
    </row>
    <row r="576" spans="2:6" ht="12.75" customHeight="1" x14ac:dyDescent="0.25">
      <c r="B576" s="330"/>
      <c r="D576" s="332"/>
      <c r="E576" s="333"/>
      <c r="F576" s="334"/>
    </row>
    <row r="577" spans="2:6" ht="12.75" customHeight="1" x14ac:dyDescent="0.25">
      <c r="B577" s="330"/>
      <c r="D577" s="332"/>
      <c r="E577" s="333"/>
      <c r="F577" s="334"/>
    </row>
    <row r="578" spans="2:6" ht="12.75" customHeight="1" x14ac:dyDescent="0.25">
      <c r="B578" s="330"/>
      <c r="D578" s="332"/>
      <c r="E578" s="333"/>
      <c r="F578" s="334"/>
    </row>
    <row r="579" spans="2:6" ht="12.75" customHeight="1" x14ac:dyDescent="0.25">
      <c r="B579" s="330"/>
      <c r="D579" s="332"/>
      <c r="E579" s="333"/>
      <c r="F579" s="334"/>
    </row>
    <row r="580" spans="2:6" ht="12.75" customHeight="1" x14ac:dyDescent="0.25">
      <c r="B580" s="330"/>
      <c r="D580" s="332"/>
      <c r="E580" s="333"/>
      <c r="F580" s="334"/>
    </row>
    <row r="581" spans="2:6" ht="12.75" customHeight="1" x14ac:dyDescent="0.25">
      <c r="B581" s="330"/>
      <c r="D581" s="332"/>
      <c r="E581" s="333"/>
      <c r="F581" s="334"/>
    </row>
    <row r="582" spans="2:6" ht="12.75" customHeight="1" x14ac:dyDescent="0.25">
      <c r="B582" s="330"/>
      <c r="D582" s="332"/>
      <c r="E582" s="333"/>
      <c r="F582" s="334"/>
    </row>
    <row r="583" spans="2:6" ht="12.75" customHeight="1" x14ac:dyDescent="0.25">
      <c r="B583" s="330"/>
      <c r="D583" s="332"/>
      <c r="E583" s="333"/>
      <c r="F583" s="334"/>
    </row>
    <row r="584" spans="2:6" ht="12.75" customHeight="1" x14ac:dyDescent="0.25">
      <c r="B584" s="330"/>
      <c r="D584" s="332"/>
      <c r="E584" s="333"/>
      <c r="F584" s="334"/>
    </row>
    <row r="585" spans="2:6" ht="12.75" customHeight="1" x14ac:dyDescent="0.25">
      <c r="B585" s="330"/>
      <c r="D585" s="332"/>
      <c r="E585" s="333"/>
      <c r="F585" s="334"/>
    </row>
    <row r="586" spans="2:6" ht="12.75" customHeight="1" x14ac:dyDescent="0.25">
      <c r="B586" s="330"/>
      <c r="D586" s="332"/>
      <c r="E586" s="333"/>
      <c r="F586" s="334"/>
    </row>
    <row r="587" spans="2:6" ht="12.75" customHeight="1" x14ac:dyDescent="0.25">
      <c r="B587" s="330"/>
      <c r="D587" s="332"/>
      <c r="E587" s="333"/>
      <c r="F587" s="334"/>
    </row>
    <row r="588" spans="2:6" ht="12.75" customHeight="1" x14ac:dyDescent="0.25">
      <c r="B588" s="330"/>
      <c r="D588" s="332"/>
      <c r="E588" s="333"/>
      <c r="F588" s="334"/>
    </row>
    <row r="589" spans="2:6" ht="12.75" customHeight="1" x14ac:dyDescent="0.25">
      <c r="B589" s="330"/>
      <c r="D589" s="332"/>
      <c r="E589" s="333"/>
      <c r="F589" s="334"/>
    </row>
    <row r="590" spans="2:6" ht="12.75" customHeight="1" x14ac:dyDescent="0.25">
      <c r="B590" s="330"/>
      <c r="D590" s="332"/>
      <c r="E590" s="333"/>
      <c r="F590" s="334"/>
    </row>
    <row r="591" spans="2:6" ht="12.75" customHeight="1" x14ac:dyDescent="0.25">
      <c r="B591" s="330"/>
      <c r="D591" s="332"/>
      <c r="E591" s="333"/>
      <c r="F591" s="334"/>
    </row>
    <row r="592" spans="2:6" ht="12.75" customHeight="1" x14ac:dyDescent="0.25">
      <c r="B592" s="330"/>
      <c r="D592" s="332"/>
      <c r="E592" s="333"/>
      <c r="F592" s="334"/>
    </row>
    <row r="593" spans="2:6" ht="12.75" customHeight="1" x14ac:dyDescent="0.25">
      <c r="B593" s="330"/>
      <c r="D593" s="332"/>
      <c r="E593" s="333"/>
      <c r="F593" s="334"/>
    </row>
    <row r="594" spans="2:6" ht="12.75" customHeight="1" x14ac:dyDescent="0.25">
      <c r="B594" s="330"/>
      <c r="D594" s="332"/>
      <c r="E594" s="333"/>
      <c r="F594" s="334"/>
    </row>
    <row r="595" spans="2:6" ht="12.75" customHeight="1" x14ac:dyDescent="0.25">
      <c r="B595" s="330"/>
      <c r="D595" s="332"/>
      <c r="E595" s="333"/>
      <c r="F595" s="334"/>
    </row>
    <row r="596" spans="2:6" ht="12.75" customHeight="1" x14ac:dyDescent="0.25">
      <c r="B596" s="330"/>
      <c r="D596" s="332"/>
      <c r="E596" s="333"/>
      <c r="F596" s="334"/>
    </row>
    <row r="597" spans="2:6" ht="12.75" customHeight="1" x14ac:dyDescent="0.25">
      <c r="B597" s="330"/>
      <c r="D597" s="332"/>
      <c r="E597" s="333"/>
      <c r="F597" s="334"/>
    </row>
    <row r="598" spans="2:6" ht="12.75" customHeight="1" x14ac:dyDescent="0.25">
      <c r="B598" s="330"/>
      <c r="D598" s="332"/>
      <c r="E598" s="333"/>
      <c r="F598" s="334"/>
    </row>
    <row r="599" spans="2:6" ht="12.75" customHeight="1" x14ac:dyDescent="0.25">
      <c r="B599" s="330"/>
      <c r="D599" s="332"/>
      <c r="E599" s="333"/>
      <c r="F599" s="334"/>
    </row>
    <row r="600" spans="2:6" ht="12.75" customHeight="1" x14ac:dyDescent="0.25">
      <c r="B600" s="330"/>
      <c r="D600" s="332"/>
      <c r="E600" s="333"/>
      <c r="F600" s="334"/>
    </row>
    <row r="601" spans="2:6" ht="12.75" customHeight="1" x14ac:dyDescent="0.25">
      <c r="B601" s="330"/>
      <c r="D601" s="332"/>
      <c r="E601" s="333"/>
      <c r="F601" s="334"/>
    </row>
    <row r="602" spans="2:6" ht="12.75" customHeight="1" x14ac:dyDescent="0.25">
      <c r="B602" s="330"/>
      <c r="D602" s="332"/>
      <c r="E602" s="333"/>
      <c r="F602" s="334"/>
    </row>
    <row r="603" spans="2:6" ht="12.75" customHeight="1" x14ac:dyDescent="0.25">
      <c r="B603" s="330"/>
      <c r="D603" s="332"/>
      <c r="E603" s="333"/>
      <c r="F603" s="334"/>
    </row>
    <row r="604" spans="2:6" ht="12.75" customHeight="1" x14ac:dyDescent="0.25">
      <c r="B604" s="330"/>
      <c r="D604" s="332"/>
      <c r="E604" s="333"/>
      <c r="F604" s="334"/>
    </row>
    <row r="605" spans="2:6" ht="12.75" customHeight="1" x14ac:dyDescent="0.25">
      <c r="B605" s="330"/>
      <c r="D605" s="332"/>
      <c r="E605" s="333"/>
      <c r="F605" s="334"/>
    </row>
    <row r="606" spans="2:6" ht="12.75" customHeight="1" x14ac:dyDescent="0.25">
      <c r="B606" s="330"/>
      <c r="D606" s="332"/>
      <c r="E606" s="333"/>
      <c r="F606" s="334"/>
    </row>
    <row r="607" spans="2:6" ht="12.75" customHeight="1" x14ac:dyDescent="0.25">
      <c r="B607" s="330"/>
      <c r="D607" s="332"/>
      <c r="E607" s="333"/>
      <c r="F607" s="334"/>
    </row>
    <row r="608" spans="2:6" ht="12.75" customHeight="1" x14ac:dyDescent="0.25">
      <c r="B608" s="330"/>
      <c r="D608" s="332"/>
      <c r="E608" s="333"/>
      <c r="F608" s="334"/>
    </row>
    <row r="609" spans="2:6" ht="12.75" customHeight="1" x14ac:dyDescent="0.25">
      <c r="B609" s="330"/>
      <c r="D609" s="332"/>
      <c r="E609" s="333"/>
      <c r="F609" s="334"/>
    </row>
    <row r="610" spans="2:6" ht="12.75" customHeight="1" x14ac:dyDescent="0.25">
      <c r="B610" s="330"/>
      <c r="D610" s="332"/>
      <c r="E610" s="333"/>
      <c r="F610" s="334"/>
    </row>
    <row r="611" spans="2:6" ht="12.75" customHeight="1" x14ac:dyDescent="0.25">
      <c r="B611" s="330"/>
      <c r="D611" s="332"/>
      <c r="E611" s="333"/>
      <c r="F611" s="334"/>
    </row>
    <row r="612" spans="2:6" ht="12.75" customHeight="1" x14ac:dyDescent="0.25">
      <c r="B612" s="330"/>
      <c r="D612" s="332"/>
      <c r="E612" s="333"/>
      <c r="F612" s="334"/>
    </row>
    <row r="613" spans="2:6" ht="12.75" customHeight="1" x14ac:dyDescent="0.25">
      <c r="B613" s="330"/>
      <c r="D613" s="332"/>
      <c r="E613" s="333"/>
      <c r="F613" s="334"/>
    </row>
    <row r="614" spans="2:6" ht="12.75" customHeight="1" x14ac:dyDescent="0.25">
      <c r="B614" s="330"/>
      <c r="D614" s="332"/>
      <c r="E614" s="333"/>
      <c r="F614" s="334"/>
    </row>
    <row r="615" spans="2:6" ht="12.75" customHeight="1" x14ac:dyDescent="0.25">
      <c r="B615" s="330"/>
      <c r="D615" s="332"/>
      <c r="E615" s="333"/>
      <c r="F615" s="334"/>
    </row>
    <row r="616" spans="2:6" ht="12.75" customHeight="1" x14ac:dyDescent="0.25">
      <c r="B616" s="330"/>
      <c r="D616" s="332"/>
      <c r="E616" s="333"/>
      <c r="F616" s="334"/>
    </row>
    <row r="617" spans="2:6" ht="12.75" customHeight="1" x14ac:dyDescent="0.25">
      <c r="B617" s="330"/>
      <c r="D617" s="332"/>
      <c r="E617" s="333"/>
      <c r="F617" s="334"/>
    </row>
    <row r="618" spans="2:6" ht="12.75" customHeight="1" x14ac:dyDescent="0.25">
      <c r="B618" s="330"/>
      <c r="D618" s="332"/>
      <c r="E618" s="333"/>
      <c r="F618" s="334"/>
    </row>
    <row r="619" spans="2:6" ht="12.75" customHeight="1" x14ac:dyDescent="0.25">
      <c r="B619" s="330"/>
      <c r="D619" s="332"/>
      <c r="E619" s="333"/>
      <c r="F619" s="334"/>
    </row>
    <row r="620" spans="2:6" ht="12.75" customHeight="1" x14ac:dyDescent="0.25">
      <c r="B620" s="330"/>
      <c r="D620" s="332"/>
      <c r="E620" s="333"/>
      <c r="F620" s="334"/>
    </row>
    <row r="621" spans="2:6" ht="12.75" customHeight="1" x14ac:dyDescent="0.25">
      <c r="B621" s="330"/>
      <c r="D621" s="332"/>
      <c r="E621" s="333"/>
      <c r="F621" s="334"/>
    </row>
    <row r="622" spans="2:6" ht="12.75" customHeight="1" x14ac:dyDescent="0.25">
      <c r="B622" s="330"/>
      <c r="D622" s="332"/>
      <c r="E622" s="333"/>
      <c r="F622" s="334"/>
    </row>
    <row r="623" spans="2:6" ht="12.75" customHeight="1" x14ac:dyDescent="0.25">
      <c r="B623" s="330"/>
      <c r="D623" s="332"/>
      <c r="E623" s="333"/>
      <c r="F623" s="334"/>
    </row>
    <row r="624" spans="2:6" ht="12.75" customHeight="1" x14ac:dyDescent="0.25">
      <c r="B624" s="330"/>
      <c r="D624" s="332"/>
      <c r="E624" s="333"/>
      <c r="F624" s="334"/>
    </row>
    <row r="625" spans="2:6" ht="12.75" customHeight="1" x14ac:dyDescent="0.25">
      <c r="B625" s="330"/>
      <c r="D625" s="332"/>
      <c r="E625" s="333"/>
      <c r="F625" s="334"/>
    </row>
    <row r="626" spans="2:6" ht="12.75" customHeight="1" x14ac:dyDescent="0.25">
      <c r="B626" s="330"/>
      <c r="D626" s="332"/>
      <c r="E626" s="333"/>
      <c r="F626" s="334"/>
    </row>
    <row r="627" spans="2:6" ht="12.75" customHeight="1" x14ac:dyDescent="0.25">
      <c r="B627" s="330"/>
      <c r="D627" s="332"/>
      <c r="E627" s="333"/>
      <c r="F627" s="334"/>
    </row>
    <row r="628" spans="2:6" ht="12.75" customHeight="1" x14ac:dyDescent="0.25">
      <c r="B628" s="330"/>
      <c r="D628" s="332"/>
      <c r="E628" s="333"/>
      <c r="F628" s="334"/>
    </row>
    <row r="629" spans="2:6" ht="12.75" customHeight="1" x14ac:dyDescent="0.25">
      <c r="B629" s="330"/>
      <c r="D629" s="332"/>
      <c r="E629" s="333"/>
      <c r="F629" s="334"/>
    </row>
    <row r="630" spans="2:6" ht="12.75" customHeight="1" x14ac:dyDescent="0.25">
      <c r="B630" s="330"/>
      <c r="D630" s="332"/>
      <c r="E630" s="333"/>
      <c r="F630" s="334"/>
    </row>
    <row r="631" spans="2:6" ht="12.75" customHeight="1" x14ac:dyDescent="0.25">
      <c r="B631" s="330"/>
      <c r="D631" s="332"/>
      <c r="E631" s="333"/>
      <c r="F631" s="334"/>
    </row>
    <row r="632" spans="2:6" ht="12.75" customHeight="1" x14ac:dyDescent="0.25">
      <c r="B632" s="330"/>
      <c r="D632" s="332"/>
      <c r="E632" s="333"/>
      <c r="F632" s="334"/>
    </row>
    <row r="633" spans="2:6" ht="12.75" customHeight="1" x14ac:dyDescent="0.25">
      <c r="B633" s="330"/>
      <c r="D633" s="332"/>
      <c r="E633" s="333"/>
      <c r="F633" s="334"/>
    </row>
    <row r="634" spans="2:6" ht="12.75" customHeight="1" x14ac:dyDescent="0.25">
      <c r="B634" s="330"/>
      <c r="D634" s="332"/>
      <c r="E634" s="333"/>
      <c r="F634" s="334"/>
    </row>
    <row r="635" spans="2:6" ht="12.75" customHeight="1" x14ac:dyDescent="0.25">
      <c r="B635" s="330"/>
      <c r="D635" s="332"/>
      <c r="E635" s="333"/>
      <c r="F635" s="334"/>
    </row>
    <row r="636" spans="2:6" ht="12.75" customHeight="1" x14ac:dyDescent="0.25">
      <c r="B636" s="330"/>
      <c r="D636" s="332"/>
      <c r="E636" s="333"/>
      <c r="F636" s="334"/>
    </row>
    <row r="637" spans="2:6" ht="12.75" customHeight="1" x14ac:dyDescent="0.25">
      <c r="B637" s="330"/>
      <c r="D637" s="332"/>
      <c r="E637" s="333"/>
      <c r="F637" s="334"/>
    </row>
    <row r="638" spans="2:6" ht="12.75" customHeight="1" x14ac:dyDescent="0.25">
      <c r="B638" s="330"/>
      <c r="D638" s="332"/>
      <c r="E638" s="333"/>
      <c r="F638" s="334"/>
    </row>
    <row r="639" spans="2:6" ht="12.75" customHeight="1" x14ac:dyDescent="0.25">
      <c r="B639" s="330"/>
      <c r="D639" s="332"/>
      <c r="E639" s="333"/>
      <c r="F639" s="334"/>
    </row>
    <row r="640" spans="2:6" ht="12.75" customHeight="1" x14ac:dyDescent="0.25">
      <c r="B640" s="330"/>
      <c r="D640" s="332"/>
      <c r="E640" s="333"/>
      <c r="F640" s="334"/>
    </row>
    <row r="641" spans="2:6" ht="12.75" customHeight="1" x14ac:dyDescent="0.25">
      <c r="B641" s="330"/>
      <c r="D641" s="332"/>
      <c r="E641" s="333"/>
      <c r="F641" s="334"/>
    </row>
    <row r="642" spans="2:6" ht="12.75" customHeight="1" x14ac:dyDescent="0.25">
      <c r="B642" s="330"/>
      <c r="D642" s="332"/>
      <c r="E642" s="333"/>
      <c r="F642" s="334"/>
    </row>
    <row r="643" spans="2:6" ht="12.75" customHeight="1" x14ac:dyDescent="0.25">
      <c r="B643" s="330"/>
      <c r="D643" s="332"/>
      <c r="E643" s="333"/>
      <c r="F643" s="334"/>
    </row>
    <row r="644" spans="2:6" ht="12.75" customHeight="1" x14ac:dyDescent="0.25">
      <c r="B644" s="330"/>
      <c r="D644" s="332"/>
      <c r="E644" s="333"/>
      <c r="F644" s="334"/>
    </row>
    <row r="645" spans="2:6" ht="12.75" customHeight="1" x14ac:dyDescent="0.25">
      <c r="B645" s="330"/>
      <c r="D645" s="332"/>
      <c r="E645" s="333"/>
      <c r="F645" s="334"/>
    </row>
    <row r="646" spans="2:6" ht="12.75" customHeight="1" x14ac:dyDescent="0.25">
      <c r="B646" s="330"/>
      <c r="D646" s="332"/>
      <c r="E646" s="333"/>
      <c r="F646" s="334"/>
    </row>
    <row r="647" spans="2:6" ht="12.75" customHeight="1" x14ac:dyDescent="0.25">
      <c r="B647" s="330"/>
      <c r="D647" s="332"/>
      <c r="E647" s="333"/>
      <c r="F647" s="334"/>
    </row>
    <row r="648" spans="2:6" ht="12.75" customHeight="1" x14ac:dyDescent="0.25">
      <c r="B648" s="330"/>
      <c r="D648" s="332"/>
      <c r="E648" s="333"/>
      <c r="F648" s="334"/>
    </row>
    <row r="649" spans="2:6" ht="12.75" customHeight="1" x14ac:dyDescent="0.25">
      <c r="B649" s="330"/>
      <c r="D649" s="332"/>
      <c r="E649" s="333"/>
      <c r="F649" s="334"/>
    </row>
    <row r="650" spans="2:6" ht="12.75" customHeight="1" x14ac:dyDescent="0.25">
      <c r="B650" s="330"/>
      <c r="D650" s="332"/>
      <c r="E650" s="333"/>
      <c r="F650" s="334"/>
    </row>
    <row r="651" spans="2:6" ht="12.75" customHeight="1" x14ac:dyDescent="0.25">
      <c r="B651" s="330"/>
      <c r="D651" s="332"/>
      <c r="E651" s="333"/>
      <c r="F651" s="334"/>
    </row>
    <row r="652" spans="2:6" ht="12.75" customHeight="1" x14ac:dyDescent="0.25">
      <c r="B652" s="330"/>
      <c r="D652" s="332"/>
      <c r="E652" s="333"/>
      <c r="F652" s="334"/>
    </row>
    <row r="653" spans="2:6" ht="12.75" customHeight="1" x14ac:dyDescent="0.25">
      <c r="B653" s="330"/>
      <c r="D653" s="332"/>
      <c r="E653" s="333"/>
      <c r="F653" s="334"/>
    </row>
    <row r="654" spans="2:6" ht="12.75" customHeight="1" x14ac:dyDescent="0.25">
      <c r="B654" s="330"/>
      <c r="D654" s="332"/>
      <c r="E654" s="333"/>
      <c r="F654" s="334"/>
    </row>
    <row r="655" spans="2:6" ht="12.75" customHeight="1" x14ac:dyDescent="0.25">
      <c r="B655" s="330"/>
      <c r="D655" s="332"/>
      <c r="E655" s="333"/>
      <c r="F655" s="334"/>
    </row>
    <row r="656" spans="2:6" ht="12.75" customHeight="1" x14ac:dyDescent="0.25">
      <c r="B656" s="330"/>
      <c r="D656" s="332"/>
      <c r="E656" s="333"/>
      <c r="F656" s="334"/>
    </row>
    <row r="657" spans="2:6" ht="12.75" customHeight="1" x14ac:dyDescent="0.25">
      <c r="B657" s="330"/>
      <c r="D657" s="332"/>
      <c r="E657" s="333"/>
      <c r="F657" s="334"/>
    </row>
    <row r="658" spans="2:6" ht="12.75" customHeight="1" x14ac:dyDescent="0.25">
      <c r="B658" s="330"/>
      <c r="D658" s="332"/>
      <c r="E658" s="333"/>
      <c r="F658" s="334"/>
    </row>
    <row r="659" spans="2:6" ht="12.75" customHeight="1" x14ac:dyDescent="0.25">
      <c r="B659" s="330"/>
      <c r="D659" s="332"/>
      <c r="E659" s="333"/>
      <c r="F659" s="334"/>
    </row>
    <row r="660" spans="2:6" ht="12.75" customHeight="1" x14ac:dyDescent="0.25">
      <c r="B660" s="330"/>
      <c r="D660" s="332"/>
      <c r="E660" s="333"/>
      <c r="F660" s="334"/>
    </row>
    <row r="661" spans="2:6" ht="12.75" customHeight="1" x14ac:dyDescent="0.25">
      <c r="B661" s="330"/>
      <c r="D661" s="332"/>
      <c r="E661" s="333"/>
      <c r="F661" s="334"/>
    </row>
    <row r="662" spans="2:6" ht="12.75" customHeight="1" x14ac:dyDescent="0.25">
      <c r="B662" s="330"/>
      <c r="D662" s="332"/>
      <c r="E662" s="333"/>
      <c r="F662" s="334"/>
    </row>
    <row r="663" spans="2:6" ht="12.75" customHeight="1" x14ac:dyDescent="0.25">
      <c r="B663" s="330"/>
      <c r="D663" s="332"/>
      <c r="E663" s="333"/>
      <c r="F663" s="334"/>
    </row>
    <row r="664" spans="2:6" ht="12.75" customHeight="1" x14ac:dyDescent="0.25">
      <c r="B664" s="330"/>
      <c r="D664" s="332"/>
      <c r="E664" s="333"/>
      <c r="F664" s="334"/>
    </row>
    <row r="665" spans="2:6" ht="12.75" customHeight="1" x14ac:dyDescent="0.25">
      <c r="B665" s="330"/>
      <c r="D665" s="332"/>
      <c r="E665" s="333"/>
      <c r="F665" s="334"/>
    </row>
    <row r="666" spans="2:6" ht="12.75" customHeight="1" x14ac:dyDescent="0.25">
      <c r="B666" s="330"/>
      <c r="D666" s="332"/>
      <c r="E666" s="333"/>
      <c r="F666" s="334"/>
    </row>
    <row r="667" spans="2:6" ht="12.75" customHeight="1" x14ac:dyDescent="0.25">
      <c r="B667" s="330"/>
      <c r="D667" s="332"/>
      <c r="E667" s="333"/>
      <c r="F667" s="334"/>
    </row>
    <row r="668" spans="2:6" ht="12.75" customHeight="1" x14ac:dyDescent="0.25">
      <c r="B668" s="330"/>
      <c r="D668" s="332"/>
      <c r="E668" s="333"/>
      <c r="F668" s="334"/>
    </row>
    <row r="669" spans="2:6" ht="12.75" customHeight="1" x14ac:dyDescent="0.25">
      <c r="B669" s="330"/>
      <c r="D669" s="332"/>
      <c r="E669" s="333"/>
      <c r="F669" s="334"/>
    </row>
    <row r="670" spans="2:6" ht="12.75" customHeight="1" x14ac:dyDescent="0.25">
      <c r="B670" s="330"/>
      <c r="D670" s="332"/>
      <c r="E670" s="333"/>
      <c r="F670" s="334"/>
    </row>
    <row r="671" spans="2:6" ht="12.75" customHeight="1" x14ac:dyDescent="0.25">
      <c r="B671" s="330"/>
      <c r="D671" s="332"/>
      <c r="E671" s="333"/>
      <c r="F671" s="334"/>
    </row>
    <row r="672" spans="2:6" ht="12.75" customHeight="1" x14ac:dyDescent="0.25">
      <c r="B672" s="330"/>
      <c r="D672" s="332"/>
      <c r="E672" s="333"/>
      <c r="F672" s="334"/>
    </row>
    <row r="673" spans="2:6" ht="12.75" customHeight="1" x14ac:dyDescent="0.25">
      <c r="B673" s="330"/>
      <c r="D673" s="332"/>
      <c r="E673" s="333"/>
      <c r="F673" s="334"/>
    </row>
    <row r="674" spans="2:6" ht="12.75" customHeight="1" x14ac:dyDescent="0.25">
      <c r="B674" s="330"/>
      <c r="D674" s="332"/>
      <c r="E674" s="333"/>
      <c r="F674" s="334"/>
    </row>
    <row r="675" spans="2:6" ht="12.75" customHeight="1" x14ac:dyDescent="0.25">
      <c r="B675" s="330"/>
      <c r="D675" s="332"/>
      <c r="E675" s="333"/>
      <c r="F675" s="334"/>
    </row>
    <row r="676" spans="2:6" ht="12.75" customHeight="1" x14ac:dyDescent="0.25">
      <c r="B676" s="330"/>
      <c r="D676" s="332"/>
      <c r="E676" s="333"/>
      <c r="F676" s="334"/>
    </row>
    <row r="677" spans="2:6" ht="12.75" customHeight="1" x14ac:dyDescent="0.25">
      <c r="B677" s="330"/>
      <c r="D677" s="332"/>
      <c r="E677" s="333"/>
      <c r="F677" s="334"/>
    </row>
    <row r="678" spans="2:6" ht="12.75" customHeight="1" x14ac:dyDescent="0.25">
      <c r="B678" s="330"/>
      <c r="D678" s="332"/>
      <c r="E678" s="333"/>
      <c r="F678" s="334"/>
    </row>
    <row r="679" spans="2:6" ht="12.75" customHeight="1" x14ac:dyDescent="0.25">
      <c r="B679" s="330"/>
      <c r="D679" s="332"/>
      <c r="E679" s="333"/>
      <c r="F679" s="334"/>
    </row>
    <row r="680" spans="2:6" ht="12.75" customHeight="1" x14ac:dyDescent="0.25">
      <c r="B680" s="330"/>
      <c r="D680" s="332"/>
      <c r="E680" s="333"/>
      <c r="F680" s="334"/>
    </row>
    <row r="681" spans="2:6" ht="12.75" customHeight="1" x14ac:dyDescent="0.25">
      <c r="B681" s="330"/>
      <c r="D681" s="332"/>
      <c r="E681" s="333"/>
      <c r="F681" s="334"/>
    </row>
    <row r="682" spans="2:6" ht="12.75" customHeight="1" x14ac:dyDescent="0.25">
      <c r="B682" s="330"/>
      <c r="D682" s="332"/>
      <c r="E682" s="333"/>
      <c r="F682" s="334"/>
    </row>
    <row r="683" spans="2:6" ht="12.75" customHeight="1" x14ac:dyDescent="0.25">
      <c r="B683" s="330"/>
      <c r="D683" s="332"/>
      <c r="E683" s="333"/>
      <c r="F683" s="334"/>
    </row>
    <row r="684" spans="2:6" ht="12.75" customHeight="1" x14ac:dyDescent="0.25">
      <c r="B684" s="330"/>
      <c r="D684" s="332"/>
      <c r="E684" s="333"/>
      <c r="F684" s="334"/>
    </row>
    <row r="685" spans="2:6" ht="12.75" customHeight="1" x14ac:dyDescent="0.25">
      <c r="B685" s="330"/>
      <c r="D685" s="332"/>
      <c r="E685" s="333"/>
      <c r="F685" s="334"/>
    </row>
    <row r="686" spans="2:6" ht="12.75" customHeight="1" x14ac:dyDescent="0.25">
      <c r="B686" s="330"/>
      <c r="D686" s="332"/>
      <c r="E686" s="333"/>
      <c r="F686" s="334"/>
    </row>
    <row r="687" spans="2:6" ht="12.75" customHeight="1" x14ac:dyDescent="0.25">
      <c r="B687" s="330"/>
      <c r="D687" s="332"/>
      <c r="E687" s="333"/>
      <c r="F687" s="334"/>
    </row>
    <row r="688" spans="2:6" ht="12.75" customHeight="1" x14ac:dyDescent="0.25">
      <c r="B688" s="330"/>
      <c r="D688" s="332"/>
      <c r="E688" s="333"/>
      <c r="F688" s="334"/>
    </row>
    <row r="689" spans="2:6" ht="12.75" customHeight="1" x14ac:dyDescent="0.25">
      <c r="B689" s="330"/>
      <c r="D689" s="332"/>
      <c r="E689" s="333"/>
      <c r="F689" s="334"/>
    </row>
    <row r="690" spans="2:6" ht="12.75" customHeight="1" x14ac:dyDescent="0.25">
      <c r="B690" s="330"/>
      <c r="D690" s="332"/>
      <c r="E690" s="333"/>
      <c r="F690" s="334"/>
    </row>
    <row r="691" spans="2:6" ht="12.75" customHeight="1" x14ac:dyDescent="0.25">
      <c r="B691" s="330"/>
      <c r="D691" s="332"/>
      <c r="E691" s="333"/>
      <c r="F691" s="334"/>
    </row>
    <row r="692" spans="2:6" ht="12.75" customHeight="1" x14ac:dyDescent="0.25">
      <c r="B692" s="330"/>
      <c r="D692" s="332"/>
      <c r="E692" s="333"/>
      <c r="F692" s="334"/>
    </row>
    <row r="693" spans="2:6" ht="12.75" customHeight="1" x14ac:dyDescent="0.25">
      <c r="B693" s="330"/>
      <c r="D693" s="332"/>
      <c r="E693" s="333"/>
      <c r="F693" s="334"/>
    </row>
    <row r="694" spans="2:6" ht="12.75" customHeight="1" x14ac:dyDescent="0.25">
      <c r="B694" s="330"/>
      <c r="D694" s="332"/>
      <c r="E694" s="333"/>
      <c r="F694" s="334"/>
    </row>
    <row r="695" spans="2:6" ht="12.75" customHeight="1" x14ac:dyDescent="0.25">
      <c r="B695" s="330"/>
      <c r="D695" s="332"/>
      <c r="E695" s="333"/>
      <c r="F695" s="334"/>
    </row>
    <row r="696" spans="2:6" ht="12.75" customHeight="1" x14ac:dyDescent="0.25">
      <c r="B696" s="330"/>
      <c r="D696" s="332"/>
      <c r="E696" s="333"/>
      <c r="F696" s="334"/>
    </row>
    <row r="697" spans="2:6" ht="12.75" customHeight="1" x14ac:dyDescent="0.25">
      <c r="B697" s="330"/>
      <c r="D697" s="332"/>
      <c r="E697" s="333"/>
      <c r="F697" s="334"/>
    </row>
    <row r="698" spans="2:6" ht="12.75" customHeight="1" x14ac:dyDescent="0.25">
      <c r="B698" s="330"/>
      <c r="D698" s="332"/>
      <c r="E698" s="333"/>
      <c r="F698" s="334"/>
    </row>
    <row r="699" spans="2:6" ht="12.75" customHeight="1" x14ac:dyDescent="0.25">
      <c r="B699" s="330"/>
      <c r="D699" s="332"/>
      <c r="E699" s="333"/>
      <c r="F699" s="334"/>
    </row>
    <row r="700" spans="2:6" ht="12.75" customHeight="1" x14ac:dyDescent="0.25">
      <c r="B700" s="330"/>
      <c r="D700" s="332"/>
      <c r="E700" s="333"/>
      <c r="F700" s="334"/>
    </row>
    <row r="701" spans="2:6" ht="12.75" customHeight="1" x14ac:dyDescent="0.25">
      <c r="B701" s="330"/>
      <c r="D701" s="332"/>
      <c r="E701" s="333"/>
      <c r="F701" s="334"/>
    </row>
    <row r="702" spans="2:6" ht="12.75" customHeight="1" x14ac:dyDescent="0.25">
      <c r="B702" s="330"/>
      <c r="D702" s="332"/>
      <c r="E702" s="333"/>
      <c r="F702" s="334"/>
    </row>
    <row r="703" spans="2:6" ht="12.75" customHeight="1" x14ac:dyDescent="0.25">
      <c r="B703" s="330"/>
      <c r="D703" s="332"/>
      <c r="E703" s="333"/>
      <c r="F703" s="334"/>
    </row>
    <row r="704" spans="2:6" ht="12.75" customHeight="1" x14ac:dyDescent="0.25">
      <c r="B704" s="330"/>
      <c r="D704" s="332"/>
      <c r="E704" s="333"/>
      <c r="F704" s="334"/>
    </row>
    <row r="705" spans="2:6" ht="12.75" customHeight="1" x14ac:dyDescent="0.25">
      <c r="B705" s="330"/>
      <c r="D705" s="332"/>
      <c r="E705" s="333"/>
      <c r="F705" s="334"/>
    </row>
    <row r="706" spans="2:6" ht="12.75" customHeight="1" x14ac:dyDescent="0.25">
      <c r="B706" s="330"/>
      <c r="D706" s="332"/>
      <c r="E706" s="333"/>
      <c r="F706" s="334"/>
    </row>
    <row r="707" spans="2:6" ht="12.75" customHeight="1" x14ac:dyDescent="0.25">
      <c r="B707" s="330"/>
      <c r="D707" s="332"/>
      <c r="E707" s="333"/>
      <c r="F707" s="334"/>
    </row>
    <row r="708" spans="2:6" ht="12.75" customHeight="1" x14ac:dyDescent="0.25">
      <c r="B708" s="330"/>
      <c r="D708" s="332"/>
      <c r="E708" s="333"/>
      <c r="F708" s="334"/>
    </row>
    <row r="709" spans="2:6" ht="12.75" customHeight="1" x14ac:dyDescent="0.25">
      <c r="B709" s="330"/>
      <c r="D709" s="332"/>
      <c r="E709" s="333"/>
      <c r="F709" s="334"/>
    </row>
    <row r="710" spans="2:6" ht="12.75" customHeight="1" x14ac:dyDescent="0.25">
      <c r="B710" s="330"/>
      <c r="D710" s="332"/>
      <c r="E710" s="333"/>
      <c r="F710" s="334"/>
    </row>
    <row r="711" spans="2:6" ht="12.75" customHeight="1" x14ac:dyDescent="0.25">
      <c r="B711" s="330"/>
      <c r="D711" s="332"/>
      <c r="E711" s="333"/>
      <c r="F711" s="334"/>
    </row>
    <row r="712" spans="2:6" ht="12.75" customHeight="1" x14ac:dyDescent="0.25">
      <c r="B712" s="330"/>
      <c r="D712" s="332"/>
      <c r="E712" s="333"/>
      <c r="F712" s="334"/>
    </row>
    <row r="713" spans="2:6" ht="12.75" customHeight="1" x14ac:dyDescent="0.25">
      <c r="B713" s="330"/>
      <c r="D713" s="332"/>
      <c r="E713" s="333"/>
      <c r="F713" s="334"/>
    </row>
    <row r="714" spans="2:6" ht="12.75" customHeight="1" x14ac:dyDescent="0.25">
      <c r="B714" s="330"/>
      <c r="D714" s="332"/>
      <c r="E714" s="333"/>
      <c r="F714" s="334"/>
    </row>
    <row r="715" spans="2:6" ht="12.75" customHeight="1" x14ac:dyDescent="0.25">
      <c r="B715" s="330"/>
      <c r="D715" s="332"/>
      <c r="E715" s="333"/>
      <c r="F715" s="334"/>
    </row>
    <row r="716" spans="2:6" ht="12.75" customHeight="1" x14ac:dyDescent="0.25">
      <c r="B716" s="330"/>
      <c r="D716" s="332"/>
      <c r="E716" s="333"/>
      <c r="F716" s="334"/>
    </row>
    <row r="717" spans="2:6" ht="12.75" customHeight="1" x14ac:dyDescent="0.25">
      <c r="B717" s="330"/>
      <c r="D717" s="332"/>
      <c r="E717" s="333"/>
      <c r="F717" s="334"/>
    </row>
    <row r="718" spans="2:6" ht="12.75" customHeight="1" x14ac:dyDescent="0.25">
      <c r="B718" s="330"/>
      <c r="D718" s="332"/>
      <c r="E718" s="333"/>
      <c r="F718" s="334"/>
    </row>
    <row r="719" spans="2:6" ht="12.75" customHeight="1" x14ac:dyDescent="0.25">
      <c r="B719" s="330"/>
      <c r="D719" s="332"/>
      <c r="E719" s="333"/>
      <c r="F719" s="334"/>
    </row>
    <row r="720" spans="2:6" ht="12.75" customHeight="1" x14ac:dyDescent="0.25">
      <c r="B720" s="330"/>
      <c r="D720" s="332"/>
      <c r="E720" s="333"/>
      <c r="F720" s="334"/>
    </row>
    <row r="721" spans="2:6" ht="12.75" customHeight="1" x14ac:dyDescent="0.25">
      <c r="B721" s="330"/>
      <c r="D721" s="332"/>
      <c r="E721" s="333"/>
      <c r="F721" s="334"/>
    </row>
    <row r="722" spans="2:6" ht="12.75" customHeight="1" x14ac:dyDescent="0.25">
      <c r="B722" s="330"/>
      <c r="D722" s="332"/>
      <c r="E722" s="333"/>
      <c r="F722" s="334"/>
    </row>
    <row r="723" spans="2:6" ht="12.75" customHeight="1" x14ac:dyDescent="0.25">
      <c r="B723" s="330"/>
      <c r="D723" s="332"/>
      <c r="E723" s="333"/>
      <c r="F723" s="334"/>
    </row>
    <row r="724" spans="2:6" ht="12.75" customHeight="1" x14ac:dyDescent="0.25">
      <c r="B724" s="330"/>
      <c r="D724" s="332"/>
      <c r="E724" s="333"/>
      <c r="F724" s="334"/>
    </row>
    <row r="725" spans="2:6" ht="12.75" customHeight="1" x14ac:dyDescent="0.25">
      <c r="B725" s="330"/>
      <c r="D725" s="332"/>
      <c r="E725" s="333"/>
      <c r="F725" s="334"/>
    </row>
    <row r="726" spans="2:6" ht="12.75" customHeight="1" x14ac:dyDescent="0.25">
      <c r="B726" s="330"/>
      <c r="D726" s="332"/>
      <c r="E726" s="333"/>
      <c r="F726" s="334"/>
    </row>
    <row r="727" spans="2:6" ht="12.75" customHeight="1" x14ac:dyDescent="0.25">
      <c r="B727" s="330"/>
      <c r="D727" s="332"/>
      <c r="E727" s="333"/>
      <c r="F727" s="334"/>
    </row>
    <row r="728" spans="2:6" ht="12.75" customHeight="1" x14ac:dyDescent="0.25">
      <c r="B728" s="330"/>
      <c r="D728" s="332"/>
      <c r="E728" s="333"/>
      <c r="F728" s="334"/>
    </row>
    <row r="729" spans="2:6" ht="12.75" customHeight="1" x14ac:dyDescent="0.25">
      <c r="B729" s="330"/>
      <c r="D729" s="332"/>
      <c r="E729" s="333"/>
      <c r="F729" s="334"/>
    </row>
    <row r="730" spans="2:6" ht="12.75" customHeight="1" x14ac:dyDescent="0.25">
      <c r="B730" s="330"/>
      <c r="D730" s="332"/>
      <c r="E730" s="333"/>
      <c r="F730" s="334"/>
    </row>
    <row r="731" spans="2:6" ht="12.75" customHeight="1" x14ac:dyDescent="0.25">
      <c r="B731" s="330"/>
      <c r="D731" s="332"/>
      <c r="E731" s="333"/>
      <c r="F731" s="334"/>
    </row>
    <row r="732" spans="2:6" ht="12.75" customHeight="1" x14ac:dyDescent="0.25">
      <c r="B732" s="330"/>
      <c r="D732" s="332"/>
      <c r="E732" s="333"/>
      <c r="F732" s="334"/>
    </row>
    <row r="733" spans="2:6" ht="12.75" customHeight="1" x14ac:dyDescent="0.25">
      <c r="B733" s="330"/>
      <c r="D733" s="332"/>
      <c r="E733" s="333"/>
      <c r="F733" s="334"/>
    </row>
    <row r="734" spans="2:6" ht="12.75" customHeight="1" x14ac:dyDescent="0.25">
      <c r="B734" s="330"/>
      <c r="D734" s="332"/>
      <c r="E734" s="333"/>
      <c r="F734" s="334"/>
    </row>
    <row r="735" spans="2:6" ht="12.75" customHeight="1" x14ac:dyDescent="0.25">
      <c r="B735" s="330"/>
      <c r="D735" s="332"/>
      <c r="E735" s="333"/>
      <c r="F735" s="334"/>
    </row>
    <row r="736" spans="2:6" ht="12.75" customHeight="1" x14ac:dyDescent="0.25">
      <c r="B736" s="330"/>
      <c r="D736" s="332"/>
      <c r="E736" s="333"/>
      <c r="F736" s="334"/>
    </row>
    <row r="737" spans="2:6" ht="12.75" customHeight="1" x14ac:dyDescent="0.25">
      <c r="B737" s="330"/>
      <c r="D737" s="332"/>
      <c r="E737" s="333"/>
      <c r="F737" s="334"/>
    </row>
    <row r="738" spans="2:6" ht="12.75" customHeight="1" x14ac:dyDescent="0.25">
      <c r="B738" s="330"/>
      <c r="D738" s="332"/>
      <c r="E738" s="333"/>
      <c r="F738" s="334"/>
    </row>
    <row r="739" spans="2:6" ht="12.75" customHeight="1" x14ac:dyDescent="0.25">
      <c r="B739" s="330"/>
      <c r="D739" s="332"/>
      <c r="E739" s="333"/>
      <c r="F739" s="334"/>
    </row>
    <row r="740" spans="2:6" ht="12.75" customHeight="1" x14ac:dyDescent="0.25">
      <c r="B740" s="330"/>
      <c r="D740" s="332"/>
      <c r="E740" s="333"/>
      <c r="F740" s="334"/>
    </row>
    <row r="741" spans="2:6" ht="12.75" customHeight="1" x14ac:dyDescent="0.25">
      <c r="B741" s="330"/>
      <c r="D741" s="332"/>
      <c r="E741" s="333"/>
      <c r="F741" s="334"/>
    </row>
    <row r="742" spans="2:6" ht="12.75" customHeight="1" x14ac:dyDescent="0.25">
      <c r="B742" s="330"/>
      <c r="D742" s="332"/>
      <c r="E742" s="333"/>
      <c r="F742" s="334"/>
    </row>
    <row r="743" spans="2:6" ht="12.75" customHeight="1" x14ac:dyDescent="0.25">
      <c r="B743" s="330"/>
      <c r="D743" s="332"/>
      <c r="E743" s="333"/>
      <c r="F743" s="334"/>
    </row>
    <row r="744" spans="2:6" ht="12.75" customHeight="1" x14ac:dyDescent="0.25">
      <c r="B744" s="330"/>
      <c r="D744" s="332"/>
      <c r="E744" s="333"/>
      <c r="F744" s="334"/>
    </row>
    <row r="745" spans="2:6" ht="12.75" customHeight="1" x14ac:dyDescent="0.25">
      <c r="B745" s="330"/>
      <c r="D745" s="332"/>
      <c r="E745" s="333"/>
      <c r="F745" s="334"/>
    </row>
    <row r="746" spans="2:6" ht="12.75" customHeight="1" x14ac:dyDescent="0.25">
      <c r="B746" s="330"/>
      <c r="D746" s="332"/>
      <c r="E746" s="333"/>
      <c r="F746" s="334"/>
    </row>
    <row r="747" spans="2:6" ht="12.75" customHeight="1" x14ac:dyDescent="0.25">
      <c r="B747" s="330"/>
      <c r="D747" s="332"/>
      <c r="E747" s="333"/>
      <c r="F747" s="334"/>
    </row>
    <row r="748" spans="2:6" ht="12.75" customHeight="1" x14ac:dyDescent="0.25">
      <c r="B748" s="330"/>
      <c r="D748" s="332"/>
      <c r="E748" s="333"/>
      <c r="F748" s="334"/>
    </row>
    <row r="749" spans="2:6" ht="12.75" customHeight="1" x14ac:dyDescent="0.25">
      <c r="B749" s="330"/>
      <c r="D749" s="332"/>
      <c r="E749" s="333"/>
      <c r="F749" s="334"/>
    </row>
    <row r="750" spans="2:6" ht="12.75" customHeight="1" x14ac:dyDescent="0.25">
      <c r="B750" s="330"/>
      <c r="D750" s="332"/>
      <c r="E750" s="333"/>
      <c r="F750" s="334"/>
    </row>
    <row r="751" spans="2:6" ht="12.75" customHeight="1" x14ac:dyDescent="0.25">
      <c r="B751" s="330"/>
      <c r="D751" s="332"/>
      <c r="E751" s="333"/>
      <c r="F751" s="334"/>
    </row>
    <row r="752" spans="2:6" ht="12.75" customHeight="1" x14ac:dyDescent="0.25">
      <c r="B752" s="330"/>
      <c r="D752" s="332"/>
      <c r="E752" s="333"/>
      <c r="F752" s="334"/>
    </row>
    <row r="753" spans="2:6" ht="12.75" customHeight="1" x14ac:dyDescent="0.25">
      <c r="B753" s="330"/>
      <c r="D753" s="332"/>
      <c r="E753" s="333"/>
      <c r="F753" s="334"/>
    </row>
    <row r="754" spans="2:6" ht="12.75" customHeight="1" x14ac:dyDescent="0.25">
      <c r="B754" s="330"/>
      <c r="D754" s="332"/>
      <c r="E754" s="333"/>
      <c r="F754" s="334"/>
    </row>
    <row r="755" spans="2:6" ht="12.75" customHeight="1" x14ac:dyDescent="0.25">
      <c r="B755" s="330"/>
      <c r="D755" s="332"/>
      <c r="E755" s="333"/>
      <c r="F755" s="334"/>
    </row>
    <row r="756" spans="2:6" ht="12.75" customHeight="1" x14ac:dyDescent="0.25">
      <c r="B756" s="330"/>
      <c r="D756" s="332"/>
      <c r="E756" s="333"/>
      <c r="F756" s="334"/>
    </row>
    <row r="757" spans="2:6" ht="12.75" customHeight="1" x14ac:dyDescent="0.25">
      <c r="B757" s="330"/>
      <c r="D757" s="332"/>
      <c r="E757" s="333"/>
      <c r="F757" s="334"/>
    </row>
    <row r="758" spans="2:6" ht="12.75" customHeight="1" x14ac:dyDescent="0.25">
      <c r="B758" s="330"/>
      <c r="D758" s="332"/>
      <c r="E758" s="333"/>
      <c r="F758" s="334"/>
    </row>
    <row r="759" spans="2:6" ht="12.75" customHeight="1" x14ac:dyDescent="0.25">
      <c r="B759" s="330"/>
      <c r="D759" s="332"/>
      <c r="E759" s="333"/>
      <c r="F759" s="334"/>
    </row>
    <row r="760" spans="2:6" ht="12.75" customHeight="1" x14ac:dyDescent="0.25">
      <c r="B760" s="330"/>
      <c r="D760" s="332"/>
      <c r="E760" s="333"/>
      <c r="F760" s="334"/>
    </row>
    <row r="761" spans="2:6" ht="12.75" customHeight="1" x14ac:dyDescent="0.25">
      <c r="B761" s="330"/>
      <c r="D761" s="332"/>
      <c r="E761" s="333"/>
      <c r="F761" s="334"/>
    </row>
    <row r="762" spans="2:6" ht="12.75" customHeight="1" x14ac:dyDescent="0.25">
      <c r="B762" s="330"/>
      <c r="D762" s="332"/>
      <c r="E762" s="333"/>
      <c r="F762" s="334"/>
    </row>
    <row r="763" spans="2:6" ht="12.75" customHeight="1" x14ac:dyDescent="0.25">
      <c r="B763" s="330"/>
      <c r="D763" s="332"/>
      <c r="E763" s="333"/>
      <c r="F763" s="334"/>
    </row>
    <row r="764" spans="2:6" ht="12.75" customHeight="1" x14ac:dyDescent="0.25">
      <c r="B764" s="330"/>
      <c r="D764" s="332"/>
      <c r="E764" s="333"/>
      <c r="F764" s="334"/>
    </row>
    <row r="765" spans="2:6" ht="12.75" customHeight="1" x14ac:dyDescent="0.25">
      <c r="B765" s="330"/>
      <c r="D765" s="332"/>
      <c r="E765" s="333"/>
      <c r="F765" s="334"/>
    </row>
    <row r="766" spans="2:6" ht="12.75" customHeight="1" x14ac:dyDescent="0.25">
      <c r="B766" s="330"/>
      <c r="D766" s="332"/>
      <c r="E766" s="333"/>
      <c r="F766" s="334"/>
    </row>
    <row r="767" spans="2:6" ht="12.75" customHeight="1" x14ac:dyDescent="0.25">
      <c r="B767" s="330"/>
      <c r="D767" s="332"/>
      <c r="E767" s="333"/>
      <c r="F767" s="334"/>
    </row>
    <row r="768" spans="2:6" ht="12.75" customHeight="1" x14ac:dyDescent="0.25">
      <c r="B768" s="330"/>
      <c r="D768" s="332"/>
      <c r="E768" s="333"/>
      <c r="F768" s="334"/>
    </row>
    <row r="769" spans="2:6" ht="12.75" customHeight="1" x14ac:dyDescent="0.25">
      <c r="B769" s="330"/>
      <c r="D769" s="332"/>
      <c r="E769" s="333"/>
      <c r="F769" s="334"/>
    </row>
    <row r="770" spans="2:6" ht="12.75" customHeight="1" x14ac:dyDescent="0.25">
      <c r="B770" s="330"/>
      <c r="D770" s="332"/>
      <c r="E770" s="333"/>
      <c r="F770" s="334"/>
    </row>
    <row r="771" spans="2:6" ht="12.75" customHeight="1" x14ac:dyDescent="0.25">
      <c r="B771" s="330"/>
      <c r="D771" s="332"/>
      <c r="E771" s="333"/>
      <c r="F771" s="334"/>
    </row>
    <row r="772" spans="2:6" ht="12.75" customHeight="1" x14ac:dyDescent="0.25">
      <c r="B772" s="330"/>
      <c r="D772" s="332"/>
      <c r="E772" s="333"/>
      <c r="F772" s="334"/>
    </row>
    <row r="773" spans="2:6" ht="12.75" customHeight="1" x14ac:dyDescent="0.25">
      <c r="B773" s="330"/>
      <c r="D773" s="332"/>
      <c r="E773" s="333"/>
      <c r="F773" s="334"/>
    </row>
    <row r="774" spans="2:6" ht="12.75" customHeight="1" x14ac:dyDescent="0.25">
      <c r="B774" s="330"/>
      <c r="D774" s="332"/>
      <c r="E774" s="333"/>
      <c r="F774" s="334"/>
    </row>
    <row r="775" spans="2:6" ht="12.75" customHeight="1" x14ac:dyDescent="0.25">
      <c r="B775" s="330"/>
      <c r="D775" s="332"/>
      <c r="E775" s="333"/>
      <c r="F775" s="334"/>
    </row>
    <row r="776" spans="2:6" ht="12.75" customHeight="1" x14ac:dyDescent="0.25">
      <c r="B776" s="330"/>
      <c r="D776" s="332"/>
      <c r="E776" s="333"/>
      <c r="F776" s="334"/>
    </row>
    <row r="777" spans="2:6" ht="12.75" customHeight="1" x14ac:dyDescent="0.25">
      <c r="B777" s="330"/>
      <c r="D777" s="332"/>
      <c r="E777" s="333"/>
      <c r="F777" s="334"/>
    </row>
    <row r="778" spans="2:6" ht="12.75" customHeight="1" x14ac:dyDescent="0.25">
      <c r="B778" s="330"/>
      <c r="D778" s="332"/>
      <c r="E778" s="333"/>
      <c r="F778" s="334"/>
    </row>
    <row r="779" spans="2:6" ht="12.75" customHeight="1" x14ac:dyDescent="0.25">
      <c r="B779" s="330"/>
      <c r="D779" s="332"/>
      <c r="E779" s="333"/>
      <c r="F779" s="334"/>
    </row>
    <row r="780" spans="2:6" ht="12.75" customHeight="1" x14ac:dyDescent="0.25">
      <c r="B780" s="330"/>
      <c r="D780" s="332"/>
      <c r="E780" s="333"/>
      <c r="F780" s="334"/>
    </row>
    <row r="781" spans="2:6" ht="12.75" customHeight="1" x14ac:dyDescent="0.25">
      <c r="B781" s="330"/>
      <c r="D781" s="332"/>
      <c r="E781" s="333"/>
      <c r="F781" s="334"/>
    </row>
    <row r="782" spans="2:6" ht="12.75" customHeight="1" x14ac:dyDescent="0.25">
      <c r="B782" s="330"/>
      <c r="D782" s="332"/>
      <c r="E782" s="333"/>
      <c r="F782" s="334"/>
    </row>
    <row r="783" spans="2:6" ht="12.75" customHeight="1" x14ac:dyDescent="0.25">
      <c r="B783" s="330"/>
      <c r="D783" s="332"/>
      <c r="E783" s="333"/>
      <c r="F783" s="334"/>
    </row>
    <row r="784" spans="2:6" ht="12.75" customHeight="1" x14ac:dyDescent="0.25">
      <c r="B784" s="330"/>
      <c r="D784" s="332"/>
      <c r="E784" s="333"/>
      <c r="F784" s="334"/>
    </row>
    <row r="785" spans="2:6" ht="12.75" customHeight="1" x14ac:dyDescent="0.25">
      <c r="B785" s="330"/>
      <c r="D785" s="332"/>
      <c r="E785" s="333"/>
      <c r="F785" s="334"/>
    </row>
    <row r="786" spans="2:6" ht="12.75" customHeight="1" x14ac:dyDescent="0.25">
      <c r="B786" s="330"/>
      <c r="D786" s="332"/>
      <c r="E786" s="333"/>
      <c r="F786" s="334"/>
    </row>
    <row r="787" spans="2:6" ht="12.75" customHeight="1" x14ac:dyDescent="0.25">
      <c r="B787" s="330"/>
      <c r="D787" s="332"/>
      <c r="E787" s="333"/>
      <c r="F787" s="334"/>
    </row>
    <row r="788" spans="2:6" ht="12.75" customHeight="1" x14ac:dyDescent="0.25">
      <c r="B788" s="330"/>
      <c r="D788" s="332"/>
      <c r="E788" s="333"/>
      <c r="F788" s="334"/>
    </row>
    <row r="789" spans="2:6" ht="12.75" customHeight="1" x14ac:dyDescent="0.25">
      <c r="B789" s="330"/>
      <c r="D789" s="332"/>
      <c r="E789" s="333"/>
      <c r="F789" s="334"/>
    </row>
    <row r="790" spans="2:6" ht="12.75" customHeight="1" x14ac:dyDescent="0.25">
      <c r="B790" s="330"/>
      <c r="D790" s="332"/>
      <c r="E790" s="333"/>
      <c r="F790" s="334"/>
    </row>
    <row r="791" spans="2:6" ht="12.75" customHeight="1" x14ac:dyDescent="0.25">
      <c r="B791" s="330"/>
      <c r="D791" s="332"/>
      <c r="E791" s="333"/>
      <c r="F791" s="334"/>
    </row>
    <row r="792" spans="2:6" ht="12.75" customHeight="1" x14ac:dyDescent="0.25">
      <c r="B792" s="330"/>
      <c r="D792" s="332"/>
      <c r="E792" s="333"/>
      <c r="F792" s="334"/>
    </row>
    <row r="793" spans="2:6" ht="12.75" customHeight="1" x14ac:dyDescent="0.25">
      <c r="B793" s="330"/>
      <c r="D793" s="332"/>
      <c r="E793" s="333"/>
      <c r="F793" s="334"/>
    </row>
    <row r="794" spans="2:6" ht="12.75" customHeight="1" x14ac:dyDescent="0.25">
      <c r="B794" s="330"/>
      <c r="D794" s="332"/>
      <c r="E794" s="333"/>
      <c r="F794" s="334"/>
    </row>
    <row r="795" spans="2:6" ht="12.75" customHeight="1" x14ac:dyDescent="0.25">
      <c r="B795" s="330"/>
      <c r="D795" s="332"/>
      <c r="E795" s="333"/>
      <c r="F795" s="334"/>
    </row>
    <row r="796" spans="2:6" ht="12.75" customHeight="1" x14ac:dyDescent="0.25">
      <c r="B796" s="330"/>
      <c r="D796" s="332"/>
      <c r="E796" s="333"/>
      <c r="F796" s="334"/>
    </row>
    <row r="797" spans="2:6" ht="12.75" customHeight="1" x14ac:dyDescent="0.25">
      <c r="B797" s="330"/>
      <c r="D797" s="332"/>
      <c r="E797" s="333"/>
      <c r="F797" s="334"/>
    </row>
    <row r="798" spans="2:6" ht="12.75" customHeight="1" x14ac:dyDescent="0.25">
      <c r="B798" s="330"/>
      <c r="D798" s="332"/>
      <c r="E798" s="333"/>
      <c r="F798" s="334"/>
    </row>
    <row r="799" spans="2:6" ht="12.75" customHeight="1" x14ac:dyDescent="0.25">
      <c r="B799" s="330"/>
      <c r="D799" s="332"/>
      <c r="E799" s="333"/>
      <c r="F799" s="334"/>
    </row>
    <row r="800" spans="2:6" ht="12.75" customHeight="1" x14ac:dyDescent="0.25">
      <c r="B800" s="330"/>
      <c r="D800" s="332"/>
      <c r="E800" s="333"/>
      <c r="F800" s="334"/>
    </row>
    <row r="801" spans="2:6" ht="12.75" customHeight="1" x14ac:dyDescent="0.25">
      <c r="B801" s="330"/>
      <c r="D801" s="332"/>
      <c r="E801" s="333"/>
      <c r="F801" s="334"/>
    </row>
    <row r="802" spans="2:6" ht="12.75" customHeight="1" x14ac:dyDescent="0.25">
      <c r="B802" s="330"/>
      <c r="D802" s="332"/>
      <c r="E802" s="333"/>
      <c r="F802" s="334"/>
    </row>
    <row r="803" spans="2:6" ht="12.75" customHeight="1" x14ac:dyDescent="0.25">
      <c r="B803" s="330"/>
      <c r="D803" s="332"/>
      <c r="E803" s="333"/>
      <c r="F803" s="334"/>
    </row>
    <row r="804" spans="2:6" ht="12.75" customHeight="1" x14ac:dyDescent="0.25">
      <c r="B804" s="330"/>
      <c r="D804" s="332"/>
      <c r="E804" s="333"/>
      <c r="F804" s="334"/>
    </row>
    <row r="805" spans="2:6" ht="12.75" customHeight="1" x14ac:dyDescent="0.25">
      <c r="B805" s="330"/>
      <c r="D805" s="332"/>
      <c r="E805" s="333"/>
      <c r="F805" s="334"/>
    </row>
    <row r="806" spans="2:6" ht="12.75" customHeight="1" x14ac:dyDescent="0.25">
      <c r="B806" s="330"/>
      <c r="D806" s="332"/>
      <c r="E806" s="333"/>
      <c r="F806" s="334"/>
    </row>
    <row r="807" spans="2:6" ht="12.75" customHeight="1" x14ac:dyDescent="0.25">
      <c r="B807" s="330"/>
      <c r="D807" s="332"/>
      <c r="E807" s="333"/>
      <c r="F807" s="334"/>
    </row>
    <row r="808" spans="2:6" ht="12.75" customHeight="1" x14ac:dyDescent="0.25">
      <c r="B808" s="330"/>
      <c r="D808" s="332"/>
      <c r="E808" s="333"/>
      <c r="F808" s="334"/>
    </row>
    <row r="809" spans="2:6" ht="12.75" customHeight="1" x14ac:dyDescent="0.25">
      <c r="B809" s="330"/>
      <c r="D809" s="332"/>
      <c r="E809" s="333"/>
      <c r="F809" s="334"/>
    </row>
    <row r="810" spans="2:6" ht="12.75" customHeight="1" x14ac:dyDescent="0.25">
      <c r="B810" s="330"/>
      <c r="D810" s="332"/>
      <c r="E810" s="333"/>
      <c r="F810" s="334"/>
    </row>
    <row r="811" spans="2:6" ht="12.75" customHeight="1" x14ac:dyDescent="0.25">
      <c r="B811" s="330"/>
      <c r="D811" s="332"/>
      <c r="E811" s="333"/>
      <c r="F811" s="334"/>
    </row>
    <row r="812" spans="2:6" ht="12.75" customHeight="1" x14ac:dyDescent="0.25">
      <c r="B812" s="330"/>
      <c r="D812" s="332"/>
      <c r="E812" s="333"/>
      <c r="F812" s="334"/>
    </row>
    <row r="813" spans="2:6" ht="12.75" customHeight="1" x14ac:dyDescent="0.25">
      <c r="B813" s="330"/>
      <c r="D813" s="332"/>
      <c r="E813" s="333"/>
      <c r="F813" s="334"/>
    </row>
    <row r="814" spans="2:6" ht="12.75" customHeight="1" x14ac:dyDescent="0.25">
      <c r="B814" s="330"/>
      <c r="D814" s="332"/>
      <c r="E814" s="333"/>
      <c r="F814" s="334"/>
    </row>
    <row r="815" spans="2:6" ht="12.75" customHeight="1" x14ac:dyDescent="0.25">
      <c r="B815" s="330"/>
      <c r="D815" s="332"/>
      <c r="E815" s="333"/>
      <c r="F815" s="334"/>
    </row>
    <row r="816" spans="2:6" ht="12.75" customHeight="1" x14ac:dyDescent="0.25">
      <c r="B816" s="330"/>
      <c r="D816" s="332"/>
      <c r="E816" s="333"/>
      <c r="F816" s="334"/>
    </row>
    <row r="817" spans="2:6" ht="12.75" customHeight="1" x14ac:dyDescent="0.25">
      <c r="B817" s="330"/>
      <c r="D817" s="332"/>
      <c r="E817" s="333"/>
      <c r="F817" s="334"/>
    </row>
    <row r="818" spans="2:6" ht="12.75" customHeight="1" x14ac:dyDescent="0.25">
      <c r="B818" s="330"/>
      <c r="D818" s="332"/>
      <c r="E818" s="333"/>
      <c r="F818" s="334"/>
    </row>
    <row r="819" spans="2:6" ht="12.75" customHeight="1" x14ac:dyDescent="0.25">
      <c r="B819" s="330"/>
      <c r="D819" s="332"/>
      <c r="E819" s="333"/>
      <c r="F819" s="334"/>
    </row>
    <row r="820" spans="2:6" ht="12.75" customHeight="1" x14ac:dyDescent="0.25">
      <c r="B820" s="330"/>
      <c r="D820" s="332"/>
      <c r="E820" s="333"/>
      <c r="F820" s="334"/>
    </row>
    <row r="821" spans="2:6" ht="12.75" customHeight="1" x14ac:dyDescent="0.25">
      <c r="B821" s="330"/>
      <c r="D821" s="332"/>
      <c r="E821" s="333"/>
      <c r="F821" s="334"/>
    </row>
    <row r="822" spans="2:6" ht="12.75" customHeight="1" x14ac:dyDescent="0.25">
      <c r="B822" s="330"/>
      <c r="D822" s="332"/>
      <c r="E822" s="333"/>
      <c r="F822" s="334"/>
    </row>
    <row r="823" spans="2:6" ht="12.75" customHeight="1" x14ac:dyDescent="0.25">
      <c r="B823" s="330"/>
      <c r="D823" s="332"/>
      <c r="E823" s="333"/>
      <c r="F823" s="334"/>
    </row>
    <row r="824" spans="2:6" ht="12.75" customHeight="1" x14ac:dyDescent="0.25">
      <c r="B824" s="330"/>
      <c r="D824" s="332"/>
      <c r="E824" s="333"/>
      <c r="F824" s="334"/>
    </row>
    <row r="825" spans="2:6" ht="12.75" customHeight="1" x14ac:dyDescent="0.25">
      <c r="B825" s="330"/>
      <c r="D825" s="332"/>
      <c r="E825" s="333"/>
      <c r="F825" s="334"/>
    </row>
    <row r="826" spans="2:6" ht="12.75" customHeight="1" x14ac:dyDescent="0.25">
      <c r="B826" s="330"/>
      <c r="D826" s="332"/>
      <c r="E826" s="333"/>
      <c r="F826" s="334"/>
    </row>
    <row r="827" spans="2:6" ht="12.75" customHeight="1" x14ac:dyDescent="0.25">
      <c r="B827" s="330"/>
      <c r="D827" s="332"/>
      <c r="E827" s="333"/>
      <c r="F827" s="334"/>
    </row>
    <row r="828" spans="2:6" ht="12.75" customHeight="1" x14ac:dyDescent="0.25">
      <c r="B828" s="330"/>
      <c r="D828" s="332"/>
      <c r="E828" s="333"/>
      <c r="F828" s="334"/>
    </row>
    <row r="829" spans="2:6" ht="12.75" customHeight="1" x14ac:dyDescent="0.25">
      <c r="B829" s="330"/>
      <c r="D829" s="332"/>
      <c r="E829" s="333"/>
      <c r="F829" s="334"/>
    </row>
    <row r="830" spans="2:6" ht="12.75" customHeight="1" x14ac:dyDescent="0.25">
      <c r="B830" s="330"/>
      <c r="D830" s="332"/>
      <c r="E830" s="333"/>
      <c r="F830" s="334"/>
    </row>
    <row r="831" spans="2:6" ht="12.75" customHeight="1" x14ac:dyDescent="0.25">
      <c r="B831" s="330"/>
      <c r="D831" s="332"/>
      <c r="E831" s="333"/>
      <c r="F831" s="334"/>
    </row>
    <row r="832" spans="2:6" ht="12.75" customHeight="1" x14ac:dyDescent="0.25">
      <c r="B832" s="330"/>
      <c r="D832" s="332"/>
      <c r="E832" s="333"/>
      <c r="F832" s="334"/>
    </row>
    <row r="833" spans="2:6" ht="12.75" customHeight="1" x14ac:dyDescent="0.25">
      <c r="B833" s="330"/>
      <c r="D833" s="332"/>
      <c r="E833" s="333"/>
      <c r="F833" s="334"/>
    </row>
    <row r="834" spans="2:6" ht="12.75" customHeight="1" x14ac:dyDescent="0.25">
      <c r="B834" s="330"/>
      <c r="D834" s="332"/>
      <c r="E834" s="333"/>
      <c r="F834" s="334"/>
    </row>
    <row r="835" spans="2:6" ht="12.75" customHeight="1" x14ac:dyDescent="0.25">
      <c r="B835" s="330"/>
      <c r="D835" s="332"/>
      <c r="E835" s="333"/>
      <c r="F835" s="334"/>
    </row>
    <row r="836" spans="2:6" ht="12.75" customHeight="1" x14ac:dyDescent="0.25">
      <c r="B836" s="330"/>
      <c r="D836" s="332"/>
      <c r="E836" s="333"/>
      <c r="F836" s="334"/>
    </row>
    <row r="837" spans="2:6" ht="12.75" customHeight="1" x14ac:dyDescent="0.25">
      <c r="B837" s="330"/>
      <c r="D837" s="332"/>
      <c r="E837" s="333"/>
      <c r="F837" s="334"/>
    </row>
    <row r="838" spans="2:6" ht="12.75" customHeight="1" x14ac:dyDescent="0.25">
      <c r="B838" s="330"/>
      <c r="D838" s="332"/>
      <c r="E838" s="333"/>
      <c r="F838" s="334"/>
    </row>
    <row r="839" spans="2:6" ht="12.75" customHeight="1" x14ac:dyDescent="0.25">
      <c r="B839" s="330"/>
      <c r="D839" s="332"/>
      <c r="E839" s="333"/>
      <c r="F839" s="334"/>
    </row>
    <row r="840" spans="2:6" ht="12.75" customHeight="1" x14ac:dyDescent="0.25">
      <c r="B840" s="330"/>
      <c r="D840" s="332"/>
      <c r="E840" s="333"/>
      <c r="F840" s="334"/>
    </row>
    <row r="841" spans="2:6" ht="12.75" customHeight="1" x14ac:dyDescent="0.25">
      <c r="B841" s="330"/>
      <c r="D841" s="332"/>
      <c r="E841" s="333"/>
      <c r="F841" s="334"/>
    </row>
    <row r="842" spans="2:6" ht="12.75" customHeight="1" x14ac:dyDescent="0.25">
      <c r="B842" s="330"/>
      <c r="D842" s="332"/>
      <c r="E842" s="333"/>
      <c r="F842" s="334"/>
    </row>
    <row r="843" spans="2:6" ht="12.75" customHeight="1" x14ac:dyDescent="0.25">
      <c r="B843" s="330"/>
      <c r="D843" s="332"/>
      <c r="E843" s="333"/>
      <c r="F843" s="334"/>
    </row>
    <row r="844" spans="2:6" ht="12.75" customHeight="1" x14ac:dyDescent="0.25">
      <c r="B844" s="330"/>
      <c r="D844" s="332"/>
      <c r="E844" s="333"/>
      <c r="F844" s="334"/>
    </row>
    <row r="845" spans="2:6" ht="12.75" customHeight="1" x14ac:dyDescent="0.25">
      <c r="B845" s="330"/>
      <c r="D845" s="332"/>
      <c r="E845" s="333"/>
      <c r="F845" s="334"/>
    </row>
    <row r="846" spans="2:6" ht="12.75" customHeight="1" x14ac:dyDescent="0.25">
      <c r="B846" s="330"/>
      <c r="D846" s="332"/>
      <c r="E846" s="333"/>
      <c r="F846" s="334"/>
    </row>
    <row r="847" spans="2:6" ht="12.75" customHeight="1" x14ac:dyDescent="0.25">
      <c r="B847" s="330"/>
      <c r="D847" s="332"/>
      <c r="E847" s="333"/>
      <c r="F847" s="334"/>
    </row>
    <row r="848" spans="2:6" ht="12.75" customHeight="1" x14ac:dyDescent="0.25">
      <c r="B848" s="330"/>
      <c r="D848" s="332"/>
      <c r="E848" s="333"/>
      <c r="F848" s="334"/>
    </row>
    <row r="849" spans="2:6" ht="12.75" customHeight="1" x14ac:dyDescent="0.25">
      <c r="B849" s="330"/>
      <c r="D849" s="332"/>
      <c r="E849" s="333"/>
      <c r="F849" s="334"/>
    </row>
    <row r="850" spans="2:6" ht="12.75" customHeight="1" x14ac:dyDescent="0.25">
      <c r="B850" s="330"/>
      <c r="D850" s="332"/>
      <c r="E850" s="333"/>
      <c r="F850" s="334"/>
    </row>
    <row r="851" spans="2:6" ht="12.75" customHeight="1" x14ac:dyDescent="0.25">
      <c r="B851" s="330"/>
      <c r="D851" s="332"/>
      <c r="E851" s="333"/>
      <c r="F851" s="334"/>
    </row>
    <row r="852" spans="2:6" ht="12.75" customHeight="1" x14ac:dyDescent="0.25">
      <c r="B852" s="330"/>
      <c r="D852" s="332"/>
      <c r="E852" s="333"/>
      <c r="F852" s="334"/>
    </row>
    <row r="853" spans="2:6" ht="12.75" customHeight="1" x14ac:dyDescent="0.25">
      <c r="B853" s="330"/>
      <c r="D853" s="332"/>
      <c r="E853" s="333"/>
      <c r="F853" s="334"/>
    </row>
    <row r="854" spans="2:6" ht="12.75" customHeight="1" x14ac:dyDescent="0.25">
      <c r="B854" s="330"/>
      <c r="D854" s="332"/>
      <c r="E854" s="333"/>
      <c r="F854" s="334"/>
    </row>
    <row r="855" spans="2:6" ht="12.75" customHeight="1" x14ac:dyDescent="0.25">
      <c r="B855" s="330"/>
      <c r="D855" s="332"/>
      <c r="E855" s="333"/>
      <c r="F855" s="334"/>
    </row>
    <row r="856" spans="2:6" ht="12.75" customHeight="1" x14ac:dyDescent="0.25">
      <c r="B856" s="330"/>
      <c r="D856" s="332"/>
      <c r="E856" s="333"/>
      <c r="F856" s="334"/>
    </row>
    <row r="857" spans="2:6" ht="12.75" customHeight="1" x14ac:dyDescent="0.25">
      <c r="B857" s="330"/>
      <c r="D857" s="332"/>
      <c r="E857" s="333"/>
      <c r="F857" s="334"/>
    </row>
    <row r="858" spans="2:6" ht="12.75" customHeight="1" x14ac:dyDescent="0.25">
      <c r="B858" s="330"/>
      <c r="D858" s="332"/>
      <c r="E858" s="333"/>
      <c r="F858" s="334"/>
    </row>
    <row r="859" spans="2:6" ht="12.75" customHeight="1" x14ac:dyDescent="0.25">
      <c r="B859" s="330"/>
      <c r="D859" s="332"/>
      <c r="E859" s="333"/>
      <c r="F859" s="334"/>
    </row>
    <row r="860" spans="2:6" ht="12.75" customHeight="1" x14ac:dyDescent="0.25">
      <c r="B860" s="330"/>
      <c r="D860" s="332"/>
      <c r="E860" s="333"/>
      <c r="F860" s="334"/>
    </row>
    <row r="861" spans="2:6" ht="12.75" customHeight="1" x14ac:dyDescent="0.25">
      <c r="B861" s="330"/>
      <c r="D861" s="332"/>
      <c r="E861" s="333"/>
      <c r="F861" s="334"/>
    </row>
    <row r="862" spans="2:6" ht="12.75" customHeight="1" x14ac:dyDescent="0.25">
      <c r="B862" s="330"/>
      <c r="D862" s="332"/>
      <c r="E862" s="333"/>
      <c r="F862" s="334"/>
    </row>
    <row r="863" spans="2:6" ht="12.75" customHeight="1" x14ac:dyDescent="0.25">
      <c r="B863" s="330"/>
      <c r="D863" s="332"/>
      <c r="E863" s="333"/>
      <c r="F863" s="334"/>
    </row>
    <row r="864" spans="2:6" ht="12.75" customHeight="1" x14ac:dyDescent="0.25">
      <c r="B864" s="330"/>
      <c r="D864" s="332"/>
      <c r="E864" s="333"/>
      <c r="F864" s="334"/>
    </row>
    <row r="865" spans="2:6" ht="12.75" customHeight="1" x14ac:dyDescent="0.25">
      <c r="B865" s="330"/>
      <c r="D865" s="332"/>
      <c r="E865" s="333"/>
      <c r="F865" s="334"/>
    </row>
    <row r="866" spans="2:6" ht="12.75" customHeight="1" x14ac:dyDescent="0.25">
      <c r="B866" s="330"/>
      <c r="D866" s="332"/>
      <c r="E866" s="333"/>
      <c r="F866" s="334"/>
    </row>
    <row r="867" spans="2:6" ht="12.75" customHeight="1" x14ac:dyDescent="0.25">
      <c r="B867" s="330"/>
      <c r="D867" s="332"/>
      <c r="E867" s="333"/>
      <c r="F867" s="334"/>
    </row>
    <row r="868" spans="2:6" ht="12.75" customHeight="1" x14ac:dyDescent="0.25">
      <c r="B868" s="330"/>
      <c r="D868" s="332"/>
      <c r="E868" s="333"/>
      <c r="F868" s="334"/>
    </row>
    <row r="869" spans="2:6" ht="12.75" customHeight="1" x14ac:dyDescent="0.25">
      <c r="B869" s="330"/>
      <c r="D869" s="332"/>
      <c r="E869" s="333"/>
      <c r="F869" s="334"/>
    </row>
    <row r="870" spans="2:6" ht="12.75" customHeight="1" x14ac:dyDescent="0.25">
      <c r="B870" s="330"/>
      <c r="D870" s="332"/>
      <c r="E870" s="333"/>
      <c r="F870" s="334"/>
    </row>
    <row r="871" spans="2:6" ht="12.75" customHeight="1" x14ac:dyDescent="0.25">
      <c r="B871" s="330"/>
      <c r="D871" s="332"/>
      <c r="E871" s="333"/>
      <c r="F871" s="334"/>
    </row>
    <row r="872" spans="2:6" ht="12.75" customHeight="1" x14ac:dyDescent="0.25">
      <c r="B872" s="330"/>
      <c r="D872" s="332"/>
      <c r="E872" s="333"/>
      <c r="F872" s="334"/>
    </row>
    <row r="873" spans="2:6" ht="12.75" customHeight="1" x14ac:dyDescent="0.25">
      <c r="B873" s="330"/>
      <c r="D873" s="332"/>
      <c r="E873" s="333"/>
      <c r="F873" s="334"/>
    </row>
    <row r="874" spans="2:6" ht="12.75" customHeight="1" x14ac:dyDescent="0.25">
      <c r="B874" s="330"/>
      <c r="D874" s="332"/>
      <c r="E874" s="333"/>
      <c r="F874" s="334"/>
    </row>
    <row r="875" spans="2:6" ht="12.75" customHeight="1" x14ac:dyDescent="0.25">
      <c r="B875" s="330"/>
      <c r="D875" s="332"/>
      <c r="E875" s="333"/>
      <c r="F875" s="334"/>
    </row>
    <row r="876" spans="2:6" ht="12.75" customHeight="1" x14ac:dyDescent="0.25">
      <c r="B876" s="330"/>
      <c r="D876" s="332"/>
      <c r="E876" s="333"/>
      <c r="F876" s="334"/>
    </row>
    <row r="877" spans="2:6" ht="12.75" customHeight="1" x14ac:dyDescent="0.25">
      <c r="B877" s="330"/>
      <c r="D877" s="332"/>
      <c r="E877" s="333"/>
      <c r="F877" s="334"/>
    </row>
    <row r="878" spans="2:6" ht="12.75" customHeight="1" x14ac:dyDescent="0.25">
      <c r="B878" s="330"/>
      <c r="D878" s="332"/>
      <c r="E878" s="333"/>
      <c r="F878" s="334"/>
    </row>
    <row r="879" spans="2:6" ht="12.75" customHeight="1" x14ac:dyDescent="0.25">
      <c r="B879" s="330"/>
      <c r="D879" s="332"/>
      <c r="E879" s="333"/>
      <c r="F879" s="334"/>
    </row>
    <row r="880" spans="2:6" ht="12.75" customHeight="1" x14ac:dyDescent="0.25">
      <c r="B880" s="330"/>
      <c r="D880" s="332"/>
      <c r="E880" s="333"/>
      <c r="F880" s="334"/>
    </row>
    <row r="881" spans="2:6" ht="12.75" customHeight="1" x14ac:dyDescent="0.25">
      <c r="B881" s="330"/>
      <c r="D881" s="332"/>
      <c r="E881" s="333"/>
      <c r="F881" s="334"/>
    </row>
    <row r="882" spans="2:6" ht="12.75" customHeight="1" x14ac:dyDescent="0.25">
      <c r="B882" s="330"/>
      <c r="D882" s="332"/>
      <c r="E882" s="333"/>
      <c r="F882" s="334"/>
    </row>
    <row r="883" spans="2:6" ht="12.75" customHeight="1" x14ac:dyDescent="0.25">
      <c r="B883" s="330"/>
      <c r="D883" s="332"/>
      <c r="E883" s="333"/>
      <c r="F883" s="334"/>
    </row>
    <row r="884" spans="2:6" ht="12.75" customHeight="1" x14ac:dyDescent="0.25">
      <c r="B884" s="330"/>
      <c r="D884" s="332"/>
      <c r="E884" s="333"/>
      <c r="F884" s="334"/>
    </row>
    <row r="885" spans="2:6" ht="12.75" customHeight="1" x14ac:dyDescent="0.25">
      <c r="B885" s="330"/>
      <c r="D885" s="332"/>
      <c r="E885" s="333"/>
      <c r="F885" s="334"/>
    </row>
    <row r="886" spans="2:6" ht="12.75" customHeight="1" x14ac:dyDescent="0.25">
      <c r="B886" s="330"/>
      <c r="D886" s="332"/>
      <c r="E886" s="333"/>
      <c r="F886" s="334"/>
    </row>
    <row r="887" spans="2:6" ht="12.75" customHeight="1" x14ac:dyDescent="0.25">
      <c r="B887" s="330"/>
      <c r="D887" s="332"/>
      <c r="E887" s="333"/>
      <c r="F887" s="334"/>
    </row>
    <row r="888" spans="2:6" ht="12.75" customHeight="1" x14ac:dyDescent="0.25">
      <c r="B888" s="330"/>
      <c r="D888" s="332"/>
      <c r="E888" s="333"/>
      <c r="F888" s="334"/>
    </row>
    <row r="889" spans="2:6" ht="12.75" customHeight="1" x14ac:dyDescent="0.25">
      <c r="B889" s="330"/>
      <c r="D889" s="332"/>
      <c r="E889" s="333"/>
      <c r="F889" s="334"/>
    </row>
    <row r="890" spans="2:6" ht="12.75" customHeight="1" x14ac:dyDescent="0.25">
      <c r="B890" s="330"/>
      <c r="D890" s="332"/>
      <c r="E890" s="333"/>
      <c r="F890" s="334"/>
    </row>
    <row r="891" spans="2:6" ht="12.75" customHeight="1" x14ac:dyDescent="0.25">
      <c r="B891" s="330"/>
      <c r="D891" s="332"/>
      <c r="E891" s="333"/>
      <c r="F891" s="334"/>
    </row>
    <row r="892" spans="2:6" ht="12.75" customHeight="1" x14ac:dyDescent="0.25">
      <c r="B892" s="330"/>
      <c r="D892" s="332"/>
      <c r="E892" s="333"/>
      <c r="F892" s="334"/>
    </row>
    <row r="893" spans="2:6" ht="12.75" customHeight="1" x14ac:dyDescent="0.25">
      <c r="B893" s="330"/>
      <c r="D893" s="332"/>
      <c r="E893" s="333"/>
      <c r="F893" s="334"/>
    </row>
    <row r="894" spans="2:6" ht="12.75" customHeight="1" x14ac:dyDescent="0.25">
      <c r="B894" s="330"/>
      <c r="D894" s="332"/>
      <c r="E894" s="333"/>
      <c r="F894" s="334"/>
    </row>
    <row r="895" spans="2:6" ht="12.75" customHeight="1" x14ac:dyDescent="0.25">
      <c r="B895" s="330"/>
      <c r="D895" s="332"/>
      <c r="E895" s="333"/>
      <c r="F895" s="334"/>
    </row>
    <row r="896" spans="2:6" ht="12.75" customHeight="1" x14ac:dyDescent="0.25">
      <c r="B896" s="330"/>
      <c r="D896" s="332"/>
      <c r="E896" s="333"/>
      <c r="F896" s="334"/>
    </row>
    <row r="897" spans="2:6" ht="12.75" customHeight="1" x14ac:dyDescent="0.25">
      <c r="B897" s="330"/>
      <c r="D897" s="332"/>
      <c r="E897" s="333"/>
      <c r="F897" s="334"/>
    </row>
    <row r="898" spans="2:6" ht="12.75" customHeight="1" x14ac:dyDescent="0.25">
      <c r="B898" s="330"/>
      <c r="D898" s="332"/>
      <c r="E898" s="333"/>
      <c r="F898" s="334"/>
    </row>
    <row r="899" spans="2:6" ht="12.75" customHeight="1" x14ac:dyDescent="0.25">
      <c r="B899" s="330"/>
      <c r="D899" s="332"/>
      <c r="E899" s="333"/>
      <c r="F899" s="334"/>
    </row>
    <row r="900" spans="2:6" ht="12.75" customHeight="1" x14ac:dyDescent="0.25">
      <c r="B900" s="330"/>
      <c r="D900" s="332"/>
      <c r="E900" s="333"/>
      <c r="F900" s="334"/>
    </row>
    <row r="901" spans="2:6" ht="12.75" customHeight="1" x14ac:dyDescent="0.25">
      <c r="B901" s="330"/>
      <c r="D901" s="332"/>
      <c r="E901" s="333"/>
      <c r="F901" s="334"/>
    </row>
    <row r="902" spans="2:6" ht="12.75" customHeight="1" x14ac:dyDescent="0.25">
      <c r="B902" s="330"/>
      <c r="D902" s="332"/>
      <c r="E902" s="333"/>
      <c r="F902" s="334"/>
    </row>
    <row r="903" spans="2:6" ht="12.75" customHeight="1" x14ac:dyDescent="0.25">
      <c r="B903" s="330"/>
      <c r="D903" s="332"/>
      <c r="E903" s="333"/>
      <c r="F903" s="334"/>
    </row>
    <row r="904" spans="2:6" ht="12.75" customHeight="1" x14ac:dyDescent="0.25">
      <c r="B904" s="330"/>
      <c r="D904" s="332"/>
      <c r="E904" s="333"/>
      <c r="F904" s="334"/>
    </row>
    <row r="905" spans="2:6" ht="12.75" customHeight="1" x14ac:dyDescent="0.25">
      <c r="B905" s="330"/>
      <c r="D905" s="332"/>
      <c r="E905" s="333"/>
      <c r="F905" s="334"/>
    </row>
    <row r="906" spans="2:6" ht="12.75" customHeight="1" x14ac:dyDescent="0.25">
      <c r="B906" s="330"/>
      <c r="D906" s="332"/>
      <c r="E906" s="333"/>
      <c r="F906" s="334"/>
    </row>
    <row r="907" spans="2:6" ht="12.75" customHeight="1" x14ac:dyDescent="0.25">
      <c r="B907" s="330"/>
      <c r="D907" s="332"/>
      <c r="E907" s="333"/>
      <c r="F907" s="334"/>
    </row>
    <row r="908" spans="2:6" ht="12.75" customHeight="1" x14ac:dyDescent="0.25">
      <c r="B908" s="330"/>
      <c r="D908" s="332"/>
      <c r="E908" s="333"/>
      <c r="F908" s="334"/>
    </row>
    <row r="909" spans="2:6" ht="12.75" customHeight="1" x14ac:dyDescent="0.25">
      <c r="B909" s="330"/>
      <c r="D909" s="332"/>
      <c r="E909" s="333"/>
      <c r="F909" s="334"/>
    </row>
    <row r="910" spans="2:6" ht="12.75" customHeight="1" x14ac:dyDescent="0.25">
      <c r="B910" s="330"/>
      <c r="D910" s="332"/>
      <c r="E910" s="333"/>
      <c r="F910" s="334"/>
    </row>
    <row r="911" spans="2:6" ht="12.75" customHeight="1" x14ac:dyDescent="0.25">
      <c r="B911" s="330"/>
      <c r="D911" s="332"/>
      <c r="E911" s="333"/>
      <c r="F911" s="334"/>
    </row>
    <row r="912" spans="2:6" ht="12.75" customHeight="1" x14ac:dyDescent="0.25">
      <c r="B912" s="330"/>
      <c r="D912" s="332"/>
      <c r="E912" s="333"/>
      <c r="F912" s="334"/>
    </row>
    <row r="913" spans="2:6" ht="12.75" customHeight="1" x14ac:dyDescent="0.25">
      <c r="B913" s="330"/>
      <c r="D913" s="332"/>
      <c r="E913" s="333"/>
      <c r="F913" s="334"/>
    </row>
    <row r="914" spans="2:6" ht="12.75" customHeight="1" x14ac:dyDescent="0.25">
      <c r="B914" s="330"/>
      <c r="D914" s="332"/>
      <c r="E914" s="333"/>
      <c r="F914" s="334"/>
    </row>
    <row r="915" spans="2:6" ht="12.75" customHeight="1" x14ac:dyDescent="0.25">
      <c r="B915" s="330"/>
      <c r="D915" s="332"/>
      <c r="E915" s="333"/>
      <c r="F915" s="334"/>
    </row>
    <row r="916" spans="2:6" ht="12.75" customHeight="1" x14ac:dyDescent="0.25">
      <c r="B916" s="330"/>
      <c r="D916" s="332"/>
      <c r="E916" s="333"/>
      <c r="F916" s="334"/>
    </row>
    <row r="917" spans="2:6" ht="12.75" customHeight="1" x14ac:dyDescent="0.25">
      <c r="B917" s="330"/>
      <c r="D917" s="332"/>
      <c r="E917" s="333"/>
      <c r="F917" s="334"/>
    </row>
    <row r="918" spans="2:6" ht="12.75" customHeight="1" x14ac:dyDescent="0.25">
      <c r="B918" s="330"/>
      <c r="D918" s="332"/>
      <c r="E918" s="333"/>
      <c r="F918" s="334"/>
    </row>
    <row r="919" spans="2:6" ht="12.75" customHeight="1" x14ac:dyDescent="0.25">
      <c r="B919" s="330"/>
      <c r="D919" s="332"/>
      <c r="E919" s="333"/>
      <c r="F919" s="334"/>
    </row>
    <row r="920" spans="2:6" ht="12.75" customHeight="1" x14ac:dyDescent="0.25">
      <c r="B920" s="330"/>
      <c r="D920" s="332"/>
      <c r="E920" s="333"/>
      <c r="F920" s="334"/>
    </row>
    <row r="921" spans="2:6" ht="12.75" customHeight="1" x14ac:dyDescent="0.25">
      <c r="B921" s="330"/>
      <c r="D921" s="332"/>
      <c r="E921" s="333"/>
      <c r="F921" s="334"/>
    </row>
    <row r="922" spans="2:6" ht="12.75" customHeight="1" x14ac:dyDescent="0.25">
      <c r="B922" s="330"/>
      <c r="D922" s="332"/>
      <c r="E922" s="333"/>
      <c r="F922" s="334"/>
    </row>
    <row r="923" spans="2:6" ht="12.75" customHeight="1" x14ac:dyDescent="0.25">
      <c r="B923" s="330"/>
      <c r="D923" s="332"/>
      <c r="E923" s="333"/>
      <c r="F923" s="334"/>
    </row>
    <row r="924" spans="2:6" ht="12.75" customHeight="1" x14ac:dyDescent="0.25">
      <c r="B924" s="330"/>
      <c r="D924" s="332"/>
      <c r="E924" s="333"/>
      <c r="F924" s="334"/>
    </row>
    <row r="925" spans="2:6" ht="12.75" customHeight="1" x14ac:dyDescent="0.25">
      <c r="B925" s="330"/>
      <c r="D925" s="332"/>
      <c r="E925" s="333"/>
      <c r="F925" s="334"/>
    </row>
    <row r="926" spans="2:6" ht="12.75" customHeight="1" x14ac:dyDescent="0.25">
      <c r="B926" s="330"/>
      <c r="D926" s="332"/>
      <c r="E926" s="333"/>
      <c r="F926" s="334"/>
    </row>
    <row r="927" spans="2:6" ht="12.75" customHeight="1" x14ac:dyDescent="0.25">
      <c r="B927" s="330"/>
      <c r="D927" s="332"/>
      <c r="E927" s="333"/>
      <c r="F927" s="334"/>
    </row>
    <row r="928" spans="2:6" ht="12.75" customHeight="1" x14ac:dyDescent="0.25">
      <c r="B928" s="330"/>
      <c r="D928" s="332"/>
      <c r="E928" s="333"/>
      <c r="F928" s="334"/>
    </row>
    <row r="929" spans="2:6" ht="12.75" customHeight="1" x14ac:dyDescent="0.25">
      <c r="B929" s="330"/>
      <c r="D929" s="332"/>
      <c r="E929" s="333"/>
      <c r="F929" s="334"/>
    </row>
    <row r="930" spans="2:6" ht="12.75" customHeight="1" x14ac:dyDescent="0.25">
      <c r="B930" s="330"/>
      <c r="D930" s="332"/>
      <c r="E930" s="333"/>
      <c r="F930" s="334"/>
    </row>
    <row r="931" spans="2:6" ht="12.75" customHeight="1" x14ac:dyDescent="0.25">
      <c r="B931" s="330"/>
      <c r="D931" s="332"/>
      <c r="E931" s="333"/>
      <c r="F931" s="334"/>
    </row>
    <row r="932" spans="2:6" ht="12.75" customHeight="1" x14ac:dyDescent="0.25">
      <c r="B932" s="330"/>
      <c r="D932" s="332"/>
      <c r="E932" s="333"/>
      <c r="F932" s="334"/>
    </row>
    <row r="933" spans="2:6" ht="12.75" customHeight="1" x14ac:dyDescent="0.25">
      <c r="B933" s="330"/>
      <c r="D933" s="332"/>
      <c r="E933" s="333"/>
      <c r="F933" s="334"/>
    </row>
    <row r="934" spans="2:6" ht="12.75" customHeight="1" x14ac:dyDescent="0.25">
      <c r="B934" s="330"/>
      <c r="D934" s="332"/>
      <c r="E934" s="333"/>
      <c r="F934" s="334"/>
    </row>
    <row r="935" spans="2:6" ht="12.75" customHeight="1" x14ac:dyDescent="0.25">
      <c r="B935" s="330"/>
      <c r="D935" s="332"/>
      <c r="E935" s="333"/>
      <c r="F935" s="334"/>
    </row>
    <row r="936" spans="2:6" ht="12.75" customHeight="1" x14ac:dyDescent="0.25">
      <c r="B936" s="330"/>
      <c r="D936" s="332"/>
      <c r="E936" s="333"/>
      <c r="F936" s="334"/>
    </row>
    <row r="937" spans="2:6" ht="12.75" customHeight="1" x14ac:dyDescent="0.25">
      <c r="B937" s="330"/>
      <c r="D937" s="332"/>
      <c r="E937" s="333"/>
      <c r="F937" s="334"/>
    </row>
    <row r="938" spans="2:6" ht="12.75" customHeight="1" x14ac:dyDescent="0.25">
      <c r="B938" s="330"/>
      <c r="D938" s="332"/>
      <c r="E938" s="333"/>
      <c r="F938" s="334"/>
    </row>
    <row r="939" spans="2:6" ht="12.75" customHeight="1" x14ac:dyDescent="0.25">
      <c r="B939" s="330"/>
      <c r="D939" s="332"/>
      <c r="E939" s="333"/>
      <c r="F939" s="334"/>
    </row>
    <row r="940" spans="2:6" ht="12.75" customHeight="1" x14ac:dyDescent="0.25">
      <c r="B940" s="330"/>
      <c r="D940" s="332"/>
      <c r="E940" s="333"/>
      <c r="F940" s="334"/>
    </row>
    <row r="941" spans="2:6" ht="12.75" customHeight="1" x14ac:dyDescent="0.25">
      <c r="B941" s="330"/>
      <c r="D941" s="332"/>
      <c r="E941" s="333"/>
      <c r="F941" s="334"/>
    </row>
    <row r="942" spans="2:6" ht="12.75" customHeight="1" x14ac:dyDescent="0.25">
      <c r="B942" s="330"/>
      <c r="D942" s="332"/>
      <c r="E942" s="333"/>
      <c r="F942" s="334"/>
    </row>
    <row r="943" spans="2:6" ht="12.75" customHeight="1" x14ac:dyDescent="0.25">
      <c r="B943" s="330"/>
      <c r="D943" s="332"/>
      <c r="E943" s="333"/>
      <c r="F943" s="334"/>
    </row>
    <row r="944" spans="2:6" ht="12.75" customHeight="1" x14ac:dyDescent="0.25">
      <c r="B944" s="330"/>
      <c r="D944" s="332"/>
      <c r="E944" s="333"/>
      <c r="F944" s="334"/>
    </row>
    <row r="945" spans="2:6" ht="12.75" customHeight="1" x14ac:dyDescent="0.25">
      <c r="B945" s="330"/>
      <c r="D945" s="332"/>
      <c r="E945" s="333"/>
      <c r="F945" s="334"/>
    </row>
    <row r="946" spans="2:6" ht="12.75" customHeight="1" x14ac:dyDescent="0.25">
      <c r="B946" s="330"/>
      <c r="D946" s="332"/>
      <c r="E946" s="333"/>
      <c r="F946" s="334"/>
    </row>
    <row r="947" spans="2:6" ht="12.75" customHeight="1" x14ac:dyDescent="0.25">
      <c r="B947" s="330"/>
      <c r="D947" s="332"/>
      <c r="E947" s="333"/>
      <c r="F947" s="334"/>
    </row>
    <row r="948" spans="2:6" ht="12.75" customHeight="1" x14ac:dyDescent="0.25">
      <c r="B948" s="330"/>
      <c r="D948" s="332"/>
      <c r="E948" s="333"/>
      <c r="F948" s="334"/>
    </row>
    <row r="949" spans="2:6" ht="12.75" customHeight="1" x14ac:dyDescent="0.25">
      <c r="B949" s="330"/>
      <c r="D949" s="332"/>
      <c r="E949" s="333"/>
      <c r="F949" s="334"/>
    </row>
    <row r="950" spans="2:6" ht="12.75" customHeight="1" x14ac:dyDescent="0.25">
      <c r="B950" s="330"/>
      <c r="D950" s="332"/>
      <c r="E950" s="333"/>
      <c r="F950" s="334"/>
    </row>
    <row r="951" spans="2:6" ht="12.75" customHeight="1" x14ac:dyDescent="0.25">
      <c r="B951" s="330"/>
      <c r="D951" s="332"/>
      <c r="E951" s="333"/>
      <c r="F951" s="334"/>
    </row>
    <row r="952" spans="2:6" ht="12.75" customHeight="1" x14ac:dyDescent="0.25">
      <c r="B952" s="330"/>
      <c r="D952" s="332"/>
      <c r="E952" s="333"/>
      <c r="F952" s="334"/>
    </row>
    <row r="953" spans="2:6" ht="12.75" customHeight="1" x14ac:dyDescent="0.25">
      <c r="B953" s="330"/>
      <c r="D953" s="332"/>
      <c r="E953" s="333"/>
      <c r="F953" s="334"/>
    </row>
    <row r="954" spans="2:6" ht="12.75" customHeight="1" x14ac:dyDescent="0.25">
      <c r="B954" s="330"/>
      <c r="D954" s="332"/>
      <c r="E954" s="333"/>
      <c r="F954" s="334"/>
    </row>
    <row r="955" spans="2:6" ht="12.75" customHeight="1" x14ac:dyDescent="0.25">
      <c r="B955" s="330"/>
      <c r="D955" s="332"/>
      <c r="E955" s="333"/>
      <c r="F955" s="334"/>
    </row>
    <row r="956" spans="2:6" ht="12.75" customHeight="1" x14ac:dyDescent="0.25">
      <c r="B956" s="330"/>
      <c r="D956" s="332"/>
      <c r="E956" s="333"/>
      <c r="F956" s="334"/>
    </row>
    <row r="957" spans="2:6" ht="12.75" customHeight="1" x14ac:dyDescent="0.25">
      <c r="B957" s="330"/>
      <c r="D957" s="332"/>
      <c r="E957" s="333"/>
      <c r="F957" s="334"/>
    </row>
    <row r="958" spans="2:6" ht="12.75" customHeight="1" x14ac:dyDescent="0.25">
      <c r="B958" s="330"/>
      <c r="D958" s="332"/>
      <c r="E958" s="333"/>
      <c r="F958" s="334"/>
    </row>
    <row r="959" spans="2:6" ht="12.75" customHeight="1" x14ac:dyDescent="0.25">
      <c r="B959" s="330"/>
      <c r="D959" s="332"/>
      <c r="E959" s="333"/>
      <c r="F959" s="334"/>
    </row>
    <row r="960" spans="2:6" ht="12.75" customHeight="1" x14ac:dyDescent="0.25">
      <c r="B960" s="330"/>
      <c r="D960" s="332"/>
      <c r="E960" s="333"/>
      <c r="F960" s="334"/>
    </row>
    <row r="961" spans="2:6" ht="12.75" customHeight="1" x14ac:dyDescent="0.25">
      <c r="B961" s="330"/>
      <c r="D961" s="332"/>
      <c r="E961" s="333"/>
      <c r="F961" s="334"/>
    </row>
    <row r="962" spans="2:6" ht="12.75" customHeight="1" x14ac:dyDescent="0.25">
      <c r="B962" s="330"/>
      <c r="D962" s="332"/>
      <c r="E962" s="333"/>
      <c r="F962" s="334"/>
    </row>
    <row r="963" spans="2:6" ht="12.75" customHeight="1" x14ac:dyDescent="0.25">
      <c r="B963" s="330"/>
      <c r="D963" s="332"/>
      <c r="E963" s="333"/>
      <c r="F963" s="334"/>
    </row>
    <row r="964" spans="2:6" ht="12.75" customHeight="1" x14ac:dyDescent="0.25">
      <c r="B964" s="330"/>
      <c r="D964" s="332"/>
      <c r="E964" s="333"/>
      <c r="F964" s="334"/>
    </row>
    <row r="965" spans="2:6" ht="12.75" customHeight="1" x14ac:dyDescent="0.25">
      <c r="B965" s="330"/>
      <c r="D965" s="332"/>
      <c r="E965" s="333"/>
      <c r="F965" s="334"/>
    </row>
    <row r="966" spans="2:6" ht="12.75" customHeight="1" x14ac:dyDescent="0.25">
      <c r="B966" s="330"/>
      <c r="D966" s="332"/>
      <c r="E966" s="333"/>
      <c r="F966" s="334"/>
    </row>
    <row r="967" spans="2:6" ht="12.75" customHeight="1" x14ac:dyDescent="0.25">
      <c r="B967" s="330"/>
      <c r="D967" s="332"/>
      <c r="E967" s="333"/>
      <c r="F967" s="334"/>
    </row>
    <row r="968" spans="2:6" ht="12.75" customHeight="1" x14ac:dyDescent="0.25">
      <c r="B968" s="330"/>
      <c r="D968" s="332"/>
      <c r="E968" s="333"/>
      <c r="F968" s="334"/>
    </row>
    <row r="969" spans="2:6" ht="12.75" customHeight="1" x14ac:dyDescent="0.25">
      <c r="B969" s="330"/>
      <c r="D969" s="332"/>
      <c r="E969" s="333"/>
      <c r="F969" s="334"/>
    </row>
    <row r="970" spans="2:6" ht="12.75" customHeight="1" x14ac:dyDescent="0.25">
      <c r="B970" s="330"/>
      <c r="D970" s="332"/>
      <c r="E970" s="333"/>
      <c r="F970" s="334"/>
    </row>
    <row r="971" spans="2:6" ht="12.75" customHeight="1" x14ac:dyDescent="0.25">
      <c r="B971" s="330"/>
      <c r="D971" s="332"/>
      <c r="E971" s="333"/>
      <c r="F971" s="334"/>
    </row>
    <row r="972" spans="2:6" ht="12.75" customHeight="1" x14ac:dyDescent="0.25">
      <c r="B972" s="330"/>
      <c r="D972" s="332"/>
      <c r="E972" s="333"/>
      <c r="F972" s="334"/>
    </row>
    <row r="973" spans="2:6" ht="12.75" customHeight="1" x14ac:dyDescent="0.25">
      <c r="B973" s="330"/>
      <c r="D973" s="332"/>
      <c r="E973" s="333"/>
      <c r="F973" s="334"/>
    </row>
    <row r="974" spans="2:6" ht="12.75" customHeight="1" x14ac:dyDescent="0.25">
      <c r="B974" s="330"/>
      <c r="D974" s="332"/>
      <c r="E974" s="333"/>
      <c r="F974" s="334"/>
    </row>
    <row r="975" spans="2:6" ht="12.75" customHeight="1" x14ac:dyDescent="0.25">
      <c r="B975" s="330"/>
      <c r="D975" s="332"/>
      <c r="E975" s="333"/>
      <c r="F975" s="334"/>
    </row>
    <row r="976" spans="2:6" ht="12.75" customHeight="1" x14ac:dyDescent="0.25">
      <c r="B976" s="330"/>
      <c r="D976" s="332"/>
      <c r="E976" s="333"/>
      <c r="F976" s="334"/>
    </row>
    <row r="977" spans="2:6" ht="12.75" customHeight="1" x14ac:dyDescent="0.25">
      <c r="B977" s="330"/>
      <c r="D977" s="332"/>
      <c r="E977" s="333"/>
      <c r="F977" s="334"/>
    </row>
    <row r="978" spans="2:6" ht="12.75" customHeight="1" x14ac:dyDescent="0.25">
      <c r="B978" s="330"/>
      <c r="D978" s="332"/>
      <c r="E978" s="333"/>
      <c r="F978" s="334"/>
    </row>
    <row r="979" spans="2:6" ht="12.75" customHeight="1" x14ac:dyDescent="0.25">
      <c r="B979" s="330"/>
      <c r="D979" s="332"/>
      <c r="E979" s="333"/>
      <c r="F979" s="334"/>
    </row>
    <row r="980" spans="2:6" ht="12.75" customHeight="1" x14ac:dyDescent="0.25">
      <c r="B980" s="330"/>
      <c r="D980" s="332"/>
      <c r="E980" s="333"/>
      <c r="F980" s="334"/>
    </row>
    <row r="981" spans="2:6" ht="12.75" customHeight="1" x14ac:dyDescent="0.25">
      <c r="B981" s="330"/>
      <c r="D981" s="332"/>
      <c r="E981" s="333"/>
      <c r="F981" s="334"/>
    </row>
    <row r="982" spans="2:6" ht="12.75" customHeight="1" x14ac:dyDescent="0.25">
      <c r="B982" s="330"/>
      <c r="D982" s="332"/>
      <c r="E982" s="333"/>
      <c r="F982" s="334"/>
    </row>
    <row r="983" spans="2:6" ht="12.75" customHeight="1" x14ac:dyDescent="0.25">
      <c r="B983" s="330"/>
      <c r="D983" s="332"/>
      <c r="E983" s="333"/>
      <c r="F983" s="334"/>
    </row>
    <row r="984" spans="2:6" ht="12.75" customHeight="1" x14ac:dyDescent="0.25">
      <c r="B984" s="330"/>
      <c r="D984" s="332"/>
      <c r="E984" s="333"/>
      <c r="F984" s="334"/>
    </row>
    <row r="985" spans="2:6" ht="12.75" customHeight="1" x14ac:dyDescent="0.25">
      <c r="B985" s="330"/>
      <c r="D985" s="332"/>
      <c r="E985" s="333"/>
      <c r="F985" s="334"/>
    </row>
    <row r="986" spans="2:6" ht="12.75" customHeight="1" x14ac:dyDescent="0.25">
      <c r="B986" s="330"/>
      <c r="D986" s="332"/>
      <c r="E986" s="333"/>
      <c r="F986" s="334"/>
    </row>
    <row r="987" spans="2:6" ht="12.75" customHeight="1" x14ac:dyDescent="0.25">
      <c r="B987" s="330"/>
      <c r="D987" s="332"/>
      <c r="E987" s="333"/>
      <c r="F987" s="334"/>
    </row>
    <row r="988" spans="2:6" ht="12.75" customHeight="1" x14ac:dyDescent="0.25">
      <c r="B988" s="330"/>
      <c r="D988" s="332"/>
      <c r="E988" s="333"/>
      <c r="F988" s="334"/>
    </row>
    <row r="989" spans="2:6" ht="12.75" customHeight="1" x14ac:dyDescent="0.25">
      <c r="B989" s="330"/>
      <c r="D989" s="332"/>
      <c r="E989" s="333"/>
      <c r="F989" s="334"/>
    </row>
    <row r="990" spans="2:6" ht="12.75" customHeight="1" x14ac:dyDescent="0.25">
      <c r="B990" s="330"/>
      <c r="D990" s="332"/>
      <c r="E990" s="333"/>
      <c r="F990" s="334"/>
    </row>
    <row r="991" spans="2:6" ht="12.75" customHeight="1" x14ac:dyDescent="0.25">
      <c r="B991" s="330"/>
      <c r="D991" s="332"/>
      <c r="E991" s="333"/>
      <c r="F991" s="334"/>
    </row>
    <row r="992" spans="2:6" ht="12.75" customHeight="1" x14ac:dyDescent="0.25">
      <c r="B992" s="330"/>
      <c r="D992" s="332"/>
      <c r="E992" s="333"/>
      <c r="F992" s="334"/>
    </row>
    <row r="993" spans="2:6" ht="12.75" customHeight="1" x14ac:dyDescent="0.25">
      <c r="B993" s="330"/>
      <c r="D993" s="332"/>
      <c r="E993" s="333"/>
      <c r="F993" s="334"/>
    </row>
    <row r="994" spans="2:6" ht="12.75" customHeight="1" x14ac:dyDescent="0.25">
      <c r="B994" s="330"/>
      <c r="D994" s="332"/>
      <c r="E994" s="333"/>
      <c r="F994" s="334"/>
    </row>
    <row r="995" spans="2:6" ht="12.75" customHeight="1" x14ac:dyDescent="0.25">
      <c r="B995" s="330"/>
      <c r="D995" s="332"/>
      <c r="E995" s="333"/>
      <c r="F995" s="334"/>
    </row>
    <row r="996" spans="2:6" ht="12.75" customHeight="1" x14ac:dyDescent="0.25">
      <c r="B996" s="330"/>
      <c r="D996" s="332"/>
      <c r="E996" s="333"/>
      <c r="F996" s="334"/>
    </row>
    <row r="997" spans="2:6" ht="12.75" customHeight="1" x14ac:dyDescent="0.25">
      <c r="B997" s="330"/>
      <c r="D997" s="332"/>
      <c r="E997" s="333"/>
      <c r="F997" s="334"/>
    </row>
    <row r="998" spans="2:6" ht="12.75" customHeight="1" x14ac:dyDescent="0.25">
      <c r="B998" s="330"/>
      <c r="D998" s="332"/>
      <c r="E998" s="333"/>
      <c r="F998" s="334"/>
    </row>
    <row r="999" spans="2:6" ht="12.75" customHeight="1" x14ac:dyDescent="0.25">
      <c r="B999" s="330"/>
      <c r="D999" s="332"/>
      <c r="E999" s="333"/>
      <c r="F999" s="334"/>
    </row>
    <row r="1000" spans="2:6" ht="12.75" customHeight="1" x14ac:dyDescent="0.25">
      <c r="B1000" s="330"/>
      <c r="D1000" s="332"/>
      <c r="E1000" s="333"/>
      <c r="F1000" s="334"/>
    </row>
  </sheetData>
  <mergeCells count="16">
    <mergeCell ref="B9:F9"/>
    <mergeCell ref="B2:F2"/>
    <mergeCell ref="B3:F3"/>
    <mergeCell ref="B4:F4"/>
    <mergeCell ref="B5:F5"/>
    <mergeCell ref="B7:F7"/>
    <mergeCell ref="C21:D21"/>
    <mergeCell ref="C26:D26"/>
    <mergeCell ref="C27:D27"/>
    <mergeCell ref="B29:F29"/>
    <mergeCell ref="B10:B11"/>
    <mergeCell ref="C10:C11"/>
    <mergeCell ref="D10:D11"/>
    <mergeCell ref="F10:F11"/>
    <mergeCell ref="B15:F15"/>
    <mergeCell ref="C19:D1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4D0F9-86C2-435D-BAA0-D0D098884B8A}">
  <dimension ref="A1:Z999"/>
  <sheetViews>
    <sheetView topLeftCell="A30" zoomScale="50" zoomScaleNormal="50" workbookViewId="0">
      <selection activeCell="E8" sqref="E8:F8"/>
    </sheetView>
  </sheetViews>
  <sheetFormatPr baseColWidth="10" defaultColWidth="14.42578125" defaultRowHeight="15" x14ac:dyDescent="0.25"/>
  <cols>
    <col min="1" max="1" width="10" style="355" customWidth="1"/>
    <col min="2" max="2" width="121.85546875" style="355" customWidth="1"/>
    <col min="3" max="3" width="26.7109375" style="355" customWidth="1"/>
    <col min="4" max="4" width="81.85546875" style="355" customWidth="1"/>
    <col min="5" max="5" width="31" style="355" customWidth="1"/>
    <col min="6" max="6" width="91" style="355" customWidth="1"/>
    <col min="7" max="7" width="19.140625" style="355" customWidth="1"/>
    <col min="8" max="8" width="76.5703125" style="355" customWidth="1"/>
    <col min="9" max="9" width="20" style="355" customWidth="1"/>
    <col min="10" max="10" width="71.5703125" style="355" customWidth="1"/>
    <col min="11" max="26" width="11.42578125" style="355" customWidth="1"/>
    <col min="27" max="16384" width="14.42578125" style="355"/>
  </cols>
  <sheetData>
    <row r="1" spans="1:26" ht="37.5" customHeight="1" x14ac:dyDescent="0.25">
      <c r="A1" s="462" t="s">
        <v>28</v>
      </c>
      <c r="B1" s="370"/>
      <c r="C1" s="370"/>
      <c r="D1" s="370"/>
      <c r="E1" s="370"/>
      <c r="F1" s="371"/>
      <c r="G1" s="463"/>
      <c r="H1" s="463"/>
      <c r="I1" s="463"/>
      <c r="J1" s="463"/>
      <c r="K1" s="464"/>
      <c r="L1" s="464"/>
      <c r="M1" s="464"/>
      <c r="N1" s="464"/>
      <c r="O1" s="464"/>
      <c r="P1" s="464"/>
      <c r="Q1" s="464"/>
      <c r="R1" s="464"/>
      <c r="S1" s="464"/>
      <c r="T1" s="464"/>
      <c r="U1" s="464"/>
      <c r="V1" s="464"/>
      <c r="W1" s="464"/>
      <c r="X1" s="464"/>
      <c r="Y1" s="464"/>
      <c r="Z1" s="464"/>
    </row>
    <row r="2" spans="1:26" ht="31.5" customHeight="1" x14ac:dyDescent="0.25">
      <c r="A2" s="462" t="s">
        <v>608</v>
      </c>
      <c r="B2" s="370"/>
      <c r="C2" s="370"/>
      <c r="D2" s="370"/>
      <c r="E2" s="370"/>
      <c r="F2" s="371"/>
      <c r="G2" s="463"/>
      <c r="H2" s="463"/>
      <c r="I2" s="463"/>
      <c r="J2" s="463"/>
      <c r="K2" s="464"/>
      <c r="L2" s="464"/>
      <c r="M2" s="464"/>
      <c r="N2" s="464"/>
      <c r="O2" s="464"/>
      <c r="P2" s="464"/>
      <c r="Q2" s="464"/>
      <c r="R2" s="464"/>
      <c r="S2" s="464"/>
      <c r="T2" s="464"/>
      <c r="U2" s="464"/>
      <c r="V2" s="464"/>
      <c r="W2" s="464"/>
      <c r="X2" s="464"/>
      <c r="Y2" s="464"/>
      <c r="Z2" s="464"/>
    </row>
    <row r="3" spans="1:26" ht="30" customHeight="1" x14ac:dyDescent="0.25">
      <c r="A3" s="462" t="s">
        <v>609</v>
      </c>
      <c r="B3" s="370"/>
      <c r="C3" s="370"/>
      <c r="D3" s="370"/>
      <c r="E3" s="370"/>
      <c r="F3" s="371"/>
      <c r="G3" s="463"/>
      <c r="H3" s="463"/>
      <c r="I3" s="463"/>
      <c r="J3" s="463"/>
      <c r="K3" s="464"/>
      <c r="L3" s="464"/>
      <c r="M3" s="464"/>
      <c r="N3" s="464"/>
      <c r="O3" s="464"/>
      <c r="P3" s="464"/>
      <c r="Q3" s="464"/>
      <c r="R3" s="464"/>
      <c r="S3" s="464"/>
      <c r="T3" s="464"/>
      <c r="U3" s="464"/>
      <c r="V3" s="464"/>
      <c r="W3" s="464"/>
      <c r="X3" s="464"/>
      <c r="Y3" s="464"/>
      <c r="Z3" s="464"/>
    </row>
    <row r="4" spans="1:26" ht="40.5" customHeight="1" x14ac:dyDescent="0.25">
      <c r="A4" s="462" t="s">
        <v>610</v>
      </c>
      <c r="B4" s="370"/>
      <c r="C4" s="370"/>
      <c r="D4" s="370"/>
      <c r="E4" s="370"/>
      <c r="F4" s="371"/>
      <c r="G4" s="463"/>
      <c r="H4" s="463"/>
      <c r="I4" s="463"/>
      <c r="J4" s="463"/>
      <c r="K4" s="464"/>
      <c r="L4" s="464"/>
      <c r="M4" s="464"/>
      <c r="N4" s="464"/>
      <c r="O4" s="464"/>
      <c r="P4" s="464"/>
      <c r="Q4" s="464"/>
      <c r="R4" s="464"/>
      <c r="S4" s="464"/>
      <c r="T4" s="464"/>
      <c r="U4" s="464"/>
      <c r="V4" s="464"/>
      <c r="W4" s="464"/>
      <c r="X4" s="464"/>
      <c r="Y4" s="464"/>
      <c r="Z4" s="464"/>
    </row>
    <row r="5" spans="1:26" ht="30" customHeight="1" x14ac:dyDescent="0.25">
      <c r="A5" s="465"/>
      <c r="B5" s="466"/>
      <c r="C5" s="466"/>
      <c r="D5" s="466"/>
      <c r="E5" s="466"/>
      <c r="F5" s="467"/>
      <c r="G5" s="468"/>
      <c r="H5" s="468"/>
      <c r="I5" s="468"/>
      <c r="J5" s="468"/>
      <c r="K5" s="464"/>
      <c r="L5" s="464"/>
      <c r="M5" s="464"/>
      <c r="N5" s="464"/>
      <c r="O5" s="464"/>
      <c r="P5" s="464"/>
      <c r="Q5" s="464"/>
      <c r="R5" s="464"/>
      <c r="S5" s="464"/>
      <c r="T5" s="464"/>
      <c r="U5" s="464"/>
      <c r="V5" s="464"/>
      <c r="W5" s="464"/>
      <c r="X5" s="464"/>
      <c r="Y5" s="464"/>
      <c r="Z5" s="464"/>
    </row>
    <row r="6" spans="1:26" ht="99.75" customHeight="1" x14ac:dyDescent="0.25">
      <c r="A6" s="469" t="s">
        <v>560</v>
      </c>
      <c r="B6" s="370"/>
      <c r="C6" s="370"/>
      <c r="D6" s="370"/>
      <c r="E6" s="370"/>
      <c r="F6" s="371"/>
      <c r="G6" s="470"/>
      <c r="H6" s="470"/>
      <c r="I6" s="470"/>
      <c r="J6" s="470"/>
      <c r="K6" s="464"/>
      <c r="L6" s="464"/>
      <c r="M6" s="464"/>
      <c r="N6" s="464"/>
      <c r="O6" s="464"/>
      <c r="P6" s="464"/>
      <c r="Q6" s="464"/>
      <c r="R6" s="464"/>
      <c r="S6" s="464"/>
      <c r="T6" s="464"/>
      <c r="U6" s="464"/>
      <c r="V6" s="464"/>
      <c r="W6" s="464"/>
      <c r="X6" s="464"/>
      <c r="Y6" s="464"/>
      <c r="Z6" s="464"/>
    </row>
    <row r="7" spans="1:26" ht="38.25" customHeight="1" x14ac:dyDescent="0.25">
      <c r="A7" s="471" t="s">
        <v>0</v>
      </c>
      <c r="B7" s="471" t="s">
        <v>30</v>
      </c>
      <c r="C7" s="472">
        <v>1</v>
      </c>
      <c r="D7" s="371"/>
      <c r="E7" s="472">
        <v>2</v>
      </c>
      <c r="F7" s="371"/>
      <c r="G7" s="473"/>
      <c r="H7" s="360"/>
      <c r="I7" s="473"/>
      <c r="J7" s="360"/>
      <c r="K7" s="474"/>
      <c r="L7" s="474"/>
      <c r="M7" s="474"/>
      <c r="N7" s="474"/>
      <c r="O7" s="474"/>
      <c r="P7" s="474"/>
      <c r="Q7" s="474"/>
      <c r="R7" s="474"/>
      <c r="S7" s="474"/>
      <c r="T7" s="474"/>
      <c r="U7" s="474"/>
      <c r="V7" s="474"/>
      <c r="W7" s="474"/>
      <c r="X7" s="474"/>
      <c r="Y7" s="474"/>
      <c r="Z7" s="474"/>
    </row>
    <row r="8" spans="1:26" ht="55.5" customHeight="1" x14ac:dyDescent="0.25">
      <c r="A8" s="475"/>
      <c r="B8" s="365"/>
      <c r="C8" s="476" t="s">
        <v>611</v>
      </c>
      <c r="D8" s="371"/>
      <c r="E8" s="476" t="s">
        <v>612</v>
      </c>
      <c r="F8" s="371"/>
      <c r="G8" s="477"/>
      <c r="H8" s="360"/>
      <c r="I8" s="477"/>
      <c r="J8" s="360"/>
      <c r="K8" s="474"/>
      <c r="L8" s="474"/>
      <c r="M8" s="474"/>
      <c r="N8" s="474"/>
      <c r="O8" s="474"/>
      <c r="P8" s="474"/>
      <c r="Q8" s="474"/>
      <c r="R8" s="474"/>
      <c r="S8" s="474"/>
      <c r="T8" s="474"/>
      <c r="U8" s="474"/>
      <c r="V8" s="474"/>
      <c r="W8" s="474"/>
      <c r="X8" s="474"/>
      <c r="Y8" s="474"/>
      <c r="Z8" s="474"/>
    </row>
    <row r="9" spans="1:26" ht="49.5" customHeight="1" x14ac:dyDescent="0.25">
      <c r="A9" s="365"/>
      <c r="B9" s="478" t="s">
        <v>31</v>
      </c>
      <c r="C9" s="478" t="s">
        <v>32</v>
      </c>
      <c r="D9" s="478" t="s">
        <v>613</v>
      </c>
      <c r="E9" s="478" t="s">
        <v>32</v>
      </c>
      <c r="F9" s="478" t="s">
        <v>613</v>
      </c>
      <c r="G9" s="479"/>
      <c r="H9" s="479"/>
      <c r="I9" s="479"/>
      <c r="J9" s="480"/>
      <c r="K9" s="474"/>
      <c r="L9" s="474"/>
      <c r="M9" s="474"/>
      <c r="N9" s="474"/>
      <c r="O9" s="474"/>
      <c r="P9" s="474"/>
      <c r="Q9" s="474"/>
      <c r="R9" s="474"/>
      <c r="S9" s="474"/>
      <c r="T9" s="474"/>
      <c r="U9" s="474"/>
      <c r="V9" s="474"/>
      <c r="W9" s="474"/>
      <c r="X9" s="474"/>
      <c r="Y9" s="474"/>
      <c r="Z9" s="474"/>
    </row>
    <row r="10" spans="1:26" ht="52.5" customHeight="1" x14ac:dyDescent="0.25">
      <c r="A10" s="481" t="s">
        <v>614</v>
      </c>
      <c r="B10" s="370"/>
      <c r="C10" s="370"/>
      <c r="D10" s="370"/>
      <c r="E10" s="370"/>
      <c r="F10" s="371"/>
      <c r="G10" s="482"/>
      <c r="H10" s="482"/>
      <c r="I10" s="482"/>
      <c r="J10" s="482"/>
      <c r="K10" s="474"/>
      <c r="L10" s="474"/>
      <c r="M10" s="474"/>
      <c r="N10" s="474"/>
      <c r="O10" s="474"/>
      <c r="P10" s="474"/>
      <c r="Q10" s="474"/>
      <c r="R10" s="474"/>
      <c r="S10" s="474"/>
      <c r="T10" s="474"/>
      <c r="U10" s="474"/>
      <c r="V10" s="474"/>
      <c r="W10" s="474"/>
      <c r="X10" s="474"/>
      <c r="Y10" s="474"/>
      <c r="Z10" s="474"/>
    </row>
    <row r="11" spans="1:26" ht="60" customHeight="1" x14ac:dyDescent="0.25">
      <c r="A11" s="478">
        <v>1</v>
      </c>
      <c r="B11" s="483" t="s">
        <v>615</v>
      </c>
      <c r="C11" s="478" t="s">
        <v>87</v>
      </c>
      <c r="D11" s="484"/>
      <c r="E11" s="478" t="s">
        <v>87</v>
      </c>
      <c r="F11" s="485"/>
      <c r="G11" s="479"/>
      <c r="H11" s="486"/>
      <c r="I11" s="479"/>
      <c r="J11" s="486"/>
      <c r="K11" s="474"/>
      <c r="L11" s="474"/>
      <c r="M11" s="474"/>
      <c r="N11" s="474"/>
      <c r="O11" s="474"/>
      <c r="P11" s="474"/>
      <c r="Q11" s="474"/>
      <c r="R11" s="474"/>
      <c r="S11" s="474"/>
      <c r="T11" s="474"/>
      <c r="U11" s="474"/>
      <c r="V11" s="474"/>
      <c r="W11" s="474"/>
      <c r="X11" s="474"/>
      <c r="Y11" s="474"/>
      <c r="Z11" s="474"/>
    </row>
    <row r="12" spans="1:26" ht="60" customHeight="1" x14ac:dyDescent="0.25">
      <c r="A12" s="478">
        <v>2</v>
      </c>
      <c r="B12" s="483" t="s">
        <v>616</v>
      </c>
      <c r="C12" s="478" t="s">
        <v>87</v>
      </c>
      <c r="D12" s="484"/>
      <c r="E12" s="478" t="s">
        <v>87</v>
      </c>
      <c r="F12" s="484"/>
      <c r="G12" s="479"/>
      <c r="H12" s="486"/>
      <c r="I12" s="479"/>
      <c r="J12" s="486"/>
      <c r="K12" s="474"/>
      <c r="L12" s="474"/>
      <c r="M12" s="474"/>
      <c r="N12" s="474"/>
      <c r="O12" s="474"/>
      <c r="P12" s="474"/>
      <c r="Q12" s="474"/>
      <c r="R12" s="474"/>
      <c r="S12" s="474"/>
      <c r="T12" s="474"/>
      <c r="U12" s="474"/>
      <c r="V12" s="474"/>
      <c r="W12" s="474"/>
      <c r="X12" s="474"/>
      <c r="Y12" s="474"/>
      <c r="Z12" s="474"/>
    </row>
    <row r="13" spans="1:26" ht="154.5" customHeight="1" x14ac:dyDescent="0.25">
      <c r="A13" s="478">
        <v>3</v>
      </c>
      <c r="B13" s="483" t="s">
        <v>571</v>
      </c>
      <c r="C13" s="478" t="s">
        <v>87</v>
      </c>
      <c r="D13" s="484"/>
      <c r="E13" s="478" t="s">
        <v>87</v>
      </c>
      <c r="F13" s="484"/>
      <c r="G13" s="479"/>
      <c r="H13" s="486"/>
      <c r="I13" s="479"/>
      <c r="J13" s="487"/>
      <c r="K13" s="474"/>
      <c r="L13" s="474"/>
      <c r="M13" s="474"/>
      <c r="N13" s="474"/>
      <c r="O13" s="474"/>
      <c r="P13" s="474"/>
      <c r="Q13" s="474"/>
      <c r="R13" s="474"/>
      <c r="S13" s="474"/>
      <c r="T13" s="474"/>
      <c r="U13" s="474"/>
      <c r="V13" s="474"/>
      <c r="W13" s="474"/>
      <c r="X13" s="474"/>
      <c r="Y13" s="474"/>
      <c r="Z13" s="474"/>
    </row>
    <row r="14" spans="1:26" ht="50.25" customHeight="1" x14ac:dyDescent="0.25">
      <c r="A14" s="478">
        <v>4</v>
      </c>
      <c r="B14" s="483" t="s">
        <v>617</v>
      </c>
      <c r="C14" s="478" t="s">
        <v>87</v>
      </c>
      <c r="D14" s="484"/>
      <c r="E14" s="478" t="s">
        <v>87</v>
      </c>
      <c r="F14" s="484"/>
      <c r="G14" s="479"/>
      <c r="H14" s="487"/>
      <c r="I14" s="479"/>
      <c r="J14" s="486"/>
      <c r="K14" s="474"/>
      <c r="L14" s="474"/>
      <c r="M14" s="474"/>
      <c r="N14" s="474"/>
      <c r="O14" s="474"/>
      <c r="P14" s="474"/>
      <c r="Q14" s="474"/>
      <c r="R14" s="474"/>
      <c r="S14" s="474"/>
      <c r="T14" s="474"/>
      <c r="U14" s="474"/>
      <c r="V14" s="474"/>
      <c r="W14" s="474"/>
      <c r="X14" s="474"/>
      <c r="Y14" s="474"/>
      <c r="Z14" s="474"/>
    </row>
    <row r="15" spans="1:26" ht="50.25" customHeight="1" x14ac:dyDescent="0.25">
      <c r="A15" s="478">
        <v>5</v>
      </c>
      <c r="B15" s="483" t="s">
        <v>618</v>
      </c>
      <c r="C15" s="478" t="s">
        <v>87</v>
      </c>
      <c r="D15" s="484"/>
      <c r="E15" s="478" t="s">
        <v>619</v>
      </c>
      <c r="F15" s="488"/>
      <c r="G15" s="479"/>
      <c r="H15" s="487"/>
      <c r="I15" s="479"/>
      <c r="J15" s="486"/>
      <c r="K15" s="474"/>
      <c r="L15" s="474"/>
      <c r="M15" s="474"/>
      <c r="N15" s="474"/>
      <c r="O15" s="474"/>
      <c r="P15" s="474"/>
      <c r="Q15" s="474"/>
      <c r="R15" s="474"/>
      <c r="S15" s="474"/>
      <c r="T15" s="474"/>
      <c r="U15" s="474"/>
      <c r="V15" s="474"/>
      <c r="W15" s="474"/>
      <c r="X15" s="474"/>
      <c r="Y15" s="474"/>
      <c r="Z15" s="474"/>
    </row>
    <row r="16" spans="1:26" ht="48" customHeight="1" x14ac:dyDescent="0.25">
      <c r="A16" s="478">
        <v>6</v>
      </c>
      <c r="B16" s="483" t="s">
        <v>620</v>
      </c>
      <c r="C16" s="478" t="s">
        <v>87</v>
      </c>
      <c r="D16" s="485"/>
      <c r="E16" s="478" t="s">
        <v>87</v>
      </c>
      <c r="F16" s="489"/>
      <c r="G16" s="479"/>
      <c r="H16" s="487"/>
      <c r="I16" s="479"/>
      <c r="J16" s="486"/>
      <c r="K16" s="474"/>
      <c r="L16" s="474"/>
      <c r="M16" s="474"/>
      <c r="N16" s="474"/>
      <c r="O16" s="474"/>
      <c r="P16" s="474"/>
      <c r="Q16" s="474"/>
      <c r="R16" s="474"/>
      <c r="S16" s="474"/>
      <c r="T16" s="474"/>
      <c r="U16" s="474"/>
      <c r="V16" s="474"/>
      <c r="W16" s="474"/>
      <c r="X16" s="474"/>
      <c r="Y16" s="474"/>
      <c r="Z16" s="474"/>
    </row>
    <row r="17" spans="1:26" ht="42.75" customHeight="1" x14ac:dyDescent="0.25">
      <c r="A17" s="478">
        <v>7</v>
      </c>
      <c r="B17" s="490" t="s">
        <v>621</v>
      </c>
      <c r="C17" s="478" t="s">
        <v>87</v>
      </c>
      <c r="D17" s="484"/>
      <c r="E17" s="478" t="s">
        <v>87</v>
      </c>
      <c r="F17" s="489"/>
      <c r="G17" s="479"/>
      <c r="H17" s="486"/>
      <c r="I17" s="479"/>
      <c r="J17" s="486"/>
      <c r="K17" s="474"/>
      <c r="L17" s="474"/>
      <c r="M17" s="474"/>
      <c r="N17" s="474"/>
      <c r="O17" s="474"/>
      <c r="P17" s="474"/>
      <c r="Q17" s="474"/>
      <c r="R17" s="474"/>
      <c r="S17" s="474"/>
      <c r="T17" s="474"/>
      <c r="U17" s="474"/>
      <c r="V17" s="474"/>
      <c r="W17" s="474"/>
      <c r="X17" s="474"/>
      <c r="Y17" s="474"/>
      <c r="Z17" s="474"/>
    </row>
    <row r="18" spans="1:26" ht="52.5" customHeight="1" x14ac:dyDescent="0.25">
      <c r="A18" s="478">
        <v>8</v>
      </c>
      <c r="B18" s="483" t="s">
        <v>622</v>
      </c>
      <c r="C18" s="478" t="s">
        <v>87</v>
      </c>
      <c r="D18" s="485"/>
      <c r="E18" s="478" t="s">
        <v>87</v>
      </c>
      <c r="F18" s="489"/>
      <c r="G18" s="479"/>
      <c r="H18" s="486"/>
      <c r="I18" s="479"/>
      <c r="J18" s="486"/>
      <c r="K18" s="474"/>
      <c r="L18" s="474"/>
      <c r="M18" s="474"/>
      <c r="N18" s="474"/>
      <c r="O18" s="474"/>
      <c r="P18" s="474"/>
      <c r="Q18" s="474"/>
      <c r="R18" s="474"/>
      <c r="S18" s="474"/>
      <c r="T18" s="474"/>
      <c r="U18" s="474"/>
      <c r="V18" s="474"/>
      <c r="W18" s="474"/>
      <c r="X18" s="474"/>
      <c r="Y18" s="474"/>
      <c r="Z18" s="474"/>
    </row>
    <row r="19" spans="1:26" ht="95.25" customHeight="1" x14ac:dyDescent="0.25">
      <c r="A19" s="478">
        <v>9</v>
      </c>
      <c r="B19" s="490" t="s">
        <v>623</v>
      </c>
      <c r="C19" s="478" t="s">
        <v>87</v>
      </c>
      <c r="D19" s="484"/>
      <c r="E19" s="478" t="s">
        <v>87</v>
      </c>
      <c r="F19" s="491"/>
      <c r="G19" s="479"/>
      <c r="H19" s="486"/>
      <c r="I19" s="479"/>
      <c r="J19" s="492"/>
      <c r="K19" s="474"/>
      <c r="L19" s="474"/>
      <c r="M19" s="474"/>
      <c r="N19" s="474"/>
      <c r="O19" s="474"/>
      <c r="P19" s="474"/>
      <c r="Q19" s="474"/>
      <c r="R19" s="474"/>
      <c r="S19" s="474"/>
      <c r="T19" s="474"/>
      <c r="U19" s="474"/>
      <c r="V19" s="474"/>
      <c r="W19" s="474"/>
      <c r="X19" s="474"/>
      <c r="Y19" s="474"/>
      <c r="Z19" s="474"/>
    </row>
    <row r="20" spans="1:26" ht="64.5" customHeight="1" x14ac:dyDescent="0.25">
      <c r="A20" s="478">
        <v>10</v>
      </c>
      <c r="B20" s="483" t="s">
        <v>624</v>
      </c>
      <c r="C20" s="478" t="s">
        <v>87</v>
      </c>
      <c r="D20" s="484"/>
      <c r="E20" s="493" t="s">
        <v>87</v>
      </c>
      <c r="F20" s="485"/>
      <c r="G20" s="479"/>
      <c r="H20" s="486"/>
      <c r="I20" s="479"/>
      <c r="J20" s="486"/>
      <c r="K20" s="474"/>
      <c r="L20" s="474"/>
      <c r="M20" s="474"/>
      <c r="N20" s="474"/>
      <c r="O20" s="474"/>
      <c r="P20" s="474"/>
      <c r="Q20" s="474"/>
      <c r="R20" s="474"/>
      <c r="S20" s="474"/>
      <c r="T20" s="474"/>
      <c r="U20" s="474"/>
      <c r="V20" s="474"/>
      <c r="W20" s="474"/>
      <c r="X20" s="474"/>
      <c r="Y20" s="474"/>
      <c r="Z20" s="474"/>
    </row>
    <row r="21" spans="1:26" ht="67.5" customHeight="1" x14ac:dyDescent="0.25">
      <c r="A21" s="478">
        <v>11</v>
      </c>
      <c r="B21" s="490" t="s">
        <v>625</v>
      </c>
      <c r="C21" s="478" t="s">
        <v>87</v>
      </c>
      <c r="D21" s="494"/>
      <c r="E21" s="493" t="s">
        <v>87</v>
      </c>
      <c r="F21" s="495"/>
      <c r="G21" s="479"/>
      <c r="H21" s="486"/>
      <c r="I21" s="479"/>
      <c r="J21" s="492"/>
      <c r="K21" s="474"/>
      <c r="L21" s="474"/>
      <c r="M21" s="474"/>
      <c r="N21" s="474"/>
      <c r="O21" s="474"/>
      <c r="P21" s="474"/>
      <c r="Q21" s="474"/>
      <c r="R21" s="474"/>
      <c r="S21" s="474"/>
      <c r="T21" s="474"/>
      <c r="U21" s="474"/>
      <c r="V21" s="474"/>
      <c r="W21" s="474"/>
      <c r="X21" s="474"/>
      <c r="Y21" s="474"/>
      <c r="Z21" s="474"/>
    </row>
    <row r="22" spans="1:26" ht="82.5" customHeight="1" x14ac:dyDescent="0.25">
      <c r="A22" s="478">
        <v>12</v>
      </c>
      <c r="B22" s="490" t="s">
        <v>626</v>
      </c>
      <c r="C22" s="493" t="s">
        <v>87</v>
      </c>
      <c r="D22" s="485"/>
      <c r="E22" s="493" t="s">
        <v>87</v>
      </c>
      <c r="F22" s="485"/>
      <c r="G22" s="479"/>
      <c r="H22" s="486"/>
      <c r="I22" s="479"/>
      <c r="J22" s="487"/>
      <c r="K22" s="474"/>
      <c r="L22" s="474"/>
      <c r="M22" s="474"/>
      <c r="N22" s="474"/>
      <c r="O22" s="474"/>
      <c r="P22" s="474"/>
      <c r="Q22" s="474"/>
      <c r="R22" s="474"/>
      <c r="S22" s="474"/>
      <c r="T22" s="474"/>
      <c r="U22" s="474"/>
      <c r="V22" s="474"/>
      <c r="W22" s="474"/>
      <c r="X22" s="474"/>
      <c r="Y22" s="474"/>
      <c r="Z22" s="474"/>
    </row>
    <row r="23" spans="1:26" ht="46.5" customHeight="1" x14ac:dyDescent="0.25">
      <c r="A23" s="478">
        <v>13</v>
      </c>
      <c r="B23" s="490" t="s">
        <v>627</v>
      </c>
      <c r="C23" s="493" t="s">
        <v>87</v>
      </c>
      <c r="D23" s="485"/>
      <c r="E23" s="493" t="s">
        <v>87</v>
      </c>
      <c r="F23" s="485"/>
      <c r="G23" s="479"/>
      <c r="H23" s="486"/>
      <c r="I23" s="479"/>
      <c r="J23" s="487"/>
      <c r="K23" s="474"/>
      <c r="L23" s="474"/>
      <c r="M23" s="474"/>
      <c r="N23" s="474"/>
      <c r="O23" s="474"/>
      <c r="P23" s="474"/>
      <c r="Q23" s="474"/>
      <c r="R23" s="474"/>
      <c r="S23" s="474"/>
      <c r="T23" s="474"/>
      <c r="U23" s="474"/>
      <c r="V23" s="474"/>
      <c r="W23" s="474"/>
      <c r="X23" s="474"/>
      <c r="Y23" s="474"/>
      <c r="Z23" s="474"/>
    </row>
    <row r="24" spans="1:26" ht="71.25" customHeight="1" x14ac:dyDescent="0.25">
      <c r="A24" s="472" t="s">
        <v>34</v>
      </c>
      <c r="B24" s="371"/>
      <c r="C24" s="496" t="s">
        <v>628</v>
      </c>
      <c r="D24" s="497"/>
      <c r="E24" s="496" t="s">
        <v>628</v>
      </c>
      <c r="F24" s="497"/>
      <c r="G24" s="498"/>
      <c r="H24" s="360"/>
      <c r="I24" s="498"/>
      <c r="J24" s="360"/>
      <c r="K24" s="499"/>
      <c r="L24" s="499"/>
      <c r="M24" s="499"/>
      <c r="N24" s="499"/>
      <c r="O24" s="499"/>
      <c r="P24" s="499"/>
      <c r="Q24" s="499"/>
      <c r="R24" s="499"/>
      <c r="S24" s="499"/>
      <c r="T24" s="499"/>
      <c r="U24" s="499"/>
      <c r="V24" s="499"/>
      <c r="W24" s="499"/>
      <c r="X24" s="499"/>
      <c r="Y24" s="499"/>
      <c r="Z24" s="499"/>
    </row>
    <row r="25" spans="1:26" ht="12.75" customHeight="1" x14ac:dyDescent="0.25">
      <c r="A25" s="500"/>
      <c r="B25" s="501"/>
      <c r="C25" s="502"/>
      <c r="D25" s="502"/>
      <c r="E25" s="502"/>
      <c r="F25" s="502"/>
      <c r="G25" s="501"/>
      <c r="H25" s="501"/>
      <c r="I25" s="500"/>
      <c r="J25" s="501"/>
      <c r="K25" s="474"/>
      <c r="L25" s="474"/>
      <c r="M25" s="474"/>
      <c r="N25" s="474"/>
      <c r="O25" s="474"/>
      <c r="P25" s="474"/>
      <c r="Q25" s="474"/>
      <c r="R25" s="474"/>
      <c r="S25" s="474"/>
      <c r="T25" s="474"/>
      <c r="U25" s="474"/>
      <c r="V25" s="474"/>
      <c r="W25" s="474"/>
      <c r="X25" s="474"/>
      <c r="Y25" s="474"/>
      <c r="Z25" s="474"/>
    </row>
    <row r="26" spans="1:26" ht="18.75" customHeight="1" x14ac:dyDescent="0.25">
      <c r="A26" s="500"/>
      <c r="B26" s="503"/>
      <c r="C26" s="503"/>
      <c r="D26" s="503"/>
      <c r="E26" s="503"/>
      <c r="F26" s="503"/>
      <c r="G26" s="503"/>
      <c r="H26" s="503"/>
      <c r="I26" s="479"/>
      <c r="J26" s="503"/>
      <c r="K26" s="474"/>
      <c r="L26" s="474"/>
      <c r="M26" s="474"/>
      <c r="N26" s="474"/>
      <c r="O26" s="474"/>
      <c r="P26" s="474"/>
      <c r="Q26" s="474"/>
      <c r="R26" s="474"/>
      <c r="S26" s="474"/>
      <c r="T26" s="474"/>
      <c r="U26" s="474"/>
      <c r="V26" s="474"/>
      <c r="W26" s="474"/>
      <c r="X26" s="474"/>
      <c r="Y26" s="474"/>
      <c r="Z26" s="474"/>
    </row>
    <row r="27" spans="1:26" ht="12.75" customHeight="1" x14ac:dyDescent="0.25">
      <c r="A27" s="500"/>
      <c r="B27" s="501"/>
      <c r="C27" s="501"/>
      <c r="D27" s="501"/>
      <c r="E27" s="501"/>
      <c r="F27" s="501"/>
      <c r="G27" s="501"/>
      <c r="H27" s="501"/>
      <c r="I27" s="500"/>
      <c r="J27" s="501"/>
      <c r="K27" s="474"/>
      <c r="L27" s="474"/>
      <c r="M27" s="474"/>
      <c r="N27" s="474"/>
      <c r="O27" s="474"/>
      <c r="P27" s="474"/>
      <c r="Q27" s="474"/>
      <c r="R27" s="474"/>
      <c r="S27" s="474"/>
      <c r="T27" s="474"/>
      <c r="U27" s="474"/>
      <c r="V27" s="474"/>
      <c r="W27" s="474"/>
      <c r="X27" s="474"/>
      <c r="Y27" s="474"/>
      <c r="Z27" s="474"/>
    </row>
    <row r="28" spans="1:26" ht="52.5" customHeight="1" x14ac:dyDescent="0.25">
      <c r="A28" s="500"/>
      <c r="B28" s="504"/>
      <c r="C28" s="504"/>
      <c r="D28" s="504"/>
      <c r="E28" s="504"/>
      <c r="F28" s="504"/>
      <c r="G28" s="504"/>
      <c r="H28" s="504"/>
      <c r="I28" s="505"/>
      <c r="J28" s="504"/>
      <c r="K28" s="474"/>
      <c r="L28" s="474"/>
      <c r="M28" s="474"/>
      <c r="N28" s="474"/>
      <c r="O28" s="474"/>
      <c r="P28" s="474"/>
      <c r="Q28" s="474"/>
      <c r="R28" s="474"/>
      <c r="S28" s="474"/>
      <c r="T28" s="474"/>
      <c r="U28" s="474"/>
      <c r="V28" s="474"/>
      <c r="W28" s="474"/>
      <c r="X28" s="474"/>
      <c r="Y28" s="474"/>
      <c r="Z28" s="474"/>
    </row>
    <row r="29" spans="1:26" ht="36" customHeight="1" x14ac:dyDescent="0.4">
      <c r="A29" s="500"/>
      <c r="B29" s="506" t="s">
        <v>629</v>
      </c>
      <c r="C29" s="360"/>
      <c r="D29" s="507"/>
      <c r="E29" s="507"/>
      <c r="F29" s="507"/>
      <c r="G29" s="507"/>
      <c r="H29" s="507"/>
      <c r="I29" s="508"/>
      <c r="J29" s="507"/>
      <c r="K29" s="474"/>
      <c r="L29" s="474"/>
      <c r="M29" s="474"/>
      <c r="N29" s="474"/>
      <c r="O29" s="474"/>
      <c r="P29" s="474"/>
      <c r="Q29" s="474"/>
      <c r="R29" s="474"/>
      <c r="S29" s="474"/>
      <c r="T29" s="474"/>
      <c r="U29" s="474"/>
      <c r="V29" s="474"/>
      <c r="W29" s="474"/>
      <c r="X29" s="474"/>
      <c r="Y29" s="474"/>
      <c r="Z29" s="474"/>
    </row>
    <row r="30" spans="1:26" ht="39.75" customHeight="1" x14ac:dyDescent="0.4">
      <c r="A30" s="500"/>
      <c r="B30" s="509" t="s">
        <v>630</v>
      </c>
      <c r="C30" s="509"/>
      <c r="D30" s="507"/>
      <c r="E30" s="507"/>
      <c r="F30" s="507"/>
      <c r="G30" s="507"/>
      <c r="H30" s="507"/>
      <c r="I30" s="508"/>
      <c r="J30" s="507"/>
      <c r="K30" s="474"/>
      <c r="L30" s="474"/>
      <c r="M30" s="474"/>
      <c r="N30" s="474"/>
      <c r="O30" s="474"/>
      <c r="P30" s="474"/>
      <c r="Q30" s="474"/>
      <c r="R30" s="474"/>
      <c r="S30" s="474"/>
      <c r="T30" s="474"/>
      <c r="U30" s="474"/>
      <c r="V30" s="474"/>
      <c r="W30" s="474"/>
      <c r="X30" s="474"/>
      <c r="Y30" s="474"/>
      <c r="Z30" s="474"/>
    </row>
    <row r="31" spans="1:26" ht="36" customHeight="1" x14ac:dyDescent="0.4">
      <c r="A31" s="500"/>
      <c r="B31" s="507" t="s">
        <v>39</v>
      </c>
      <c r="C31" s="507"/>
      <c r="D31" s="507"/>
      <c r="E31" s="507"/>
      <c r="F31" s="507"/>
      <c r="G31" s="507"/>
      <c r="H31" s="507"/>
      <c r="I31" s="508"/>
      <c r="J31" s="507"/>
      <c r="K31" s="474"/>
      <c r="L31" s="474"/>
      <c r="M31" s="474"/>
      <c r="N31" s="474"/>
      <c r="O31" s="474"/>
      <c r="P31" s="474"/>
      <c r="Q31" s="474"/>
      <c r="R31" s="474"/>
      <c r="S31" s="474"/>
      <c r="T31" s="474"/>
      <c r="U31" s="474"/>
      <c r="V31" s="474"/>
      <c r="W31" s="474"/>
      <c r="X31" s="474"/>
      <c r="Y31" s="474"/>
      <c r="Z31" s="474"/>
    </row>
    <row r="32" spans="1:26" ht="35.25" customHeight="1" x14ac:dyDescent="0.35">
      <c r="A32" s="510"/>
      <c r="B32" s="511"/>
      <c r="C32" s="512"/>
      <c r="D32" s="512"/>
      <c r="E32" s="512"/>
      <c r="F32" s="512"/>
      <c r="G32" s="512"/>
      <c r="H32" s="512"/>
      <c r="I32" s="513"/>
      <c r="J32" s="512"/>
      <c r="K32" s="474"/>
      <c r="L32" s="474"/>
      <c r="M32" s="474"/>
      <c r="N32" s="474"/>
      <c r="O32" s="474"/>
      <c r="P32" s="474"/>
      <c r="Q32" s="474"/>
      <c r="R32" s="474"/>
      <c r="S32" s="474"/>
      <c r="T32" s="474"/>
      <c r="U32" s="474"/>
      <c r="V32" s="474"/>
      <c r="W32" s="474"/>
      <c r="X32" s="474"/>
      <c r="Y32" s="474"/>
      <c r="Z32" s="474"/>
    </row>
    <row r="33" spans="1:26" ht="27.75" customHeight="1" x14ac:dyDescent="0.3">
      <c r="A33" s="510"/>
      <c r="B33" s="512"/>
      <c r="C33" s="512"/>
      <c r="D33" s="512"/>
      <c r="E33" s="512"/>
      <c r="F33" s="512"/>
      <c r="G33" s="512"/>
      <c r="H33" s="512"/>
      <c r="I33" s="513"/>
      <c r="J33" s="512"/>
      <c r="K33" s="474"/>
      <c r="L33" s="474"/>
      <c r="M33" s="474"/>
      <c r="N33" s="474"/>
      <c r="O33" s="474"/>
      <c r="P33" s="474"/>
      <c r="Q33" s="474"/>
      <c r="R33" s="474"/>
      <c r="S33" s="474"/>
      <c r="T33" s="474"/>
      <c r="U33" s="474"/>
      <c r="V33" s="474"/>
      <c r="W33" s="474"/>
      <c r="X33" s="474"/>
      <c r="Y33" s="474"/>
      <c r="Z33" s="474"/>
    </row>
    <row r="34" spans="1:26" ht="14.25" customHeight="1" x14ac:dyDescent="0.25">
      <c r="A34" s="514"/>
      <c r="B34" s="515"/>
      <c r="C34" s="515"/>
      <c r="D34" s="515"/>
      <c r="E34" s="515"/>
      <c r="F34" s="515"/>
      <c r="G34" s="515"/>
      <c r="H34" s="515"/>
      <c r="I34" s="516"/>
      <c r="J34" s="515"/>
      <c r="K34" s="474"/>
      <c r="L34" s="474"/>
      <c r="M34" s="474"/>
      <c r="N34" s="474"/>
      <c r="O34" s="474"/>
      <c r="P34" s="474"/>
      <c r="Q34" s="474"/>
      <c r="R34" s="474"/>
      <c r="S34" s="474"/>
      <c r="T34" s="474"/>
      <c r="U34" s="474"/>
      <c r="V34" s="474"/>
      <c r="W34" s="474"/>
      <c r="X34" s="474"/>
      <c r="Y34" s="474"/>
      <c r="Z34" s="474"/>
    </row>
    <row r="35" spans="1:26" ht="14.25" customHeight="1" x14ac:dyDescent="0.25">
      <c r="A35" s="514"/>
      <c r="B35" s="517"/>
      <c r="C35" s="517"/>
      <c r="D35" s="517"/>
      <c r="E35" s="517"/>
      <c r="F35" s="517"/>
      <c r="G35" s="517"/>
      <c r="H35" s="517"/>
      <c r="I35" s="518"/>
      <c r="J35" s="517"/>
      <c r="K35" s="474"/>
      <c r="L35" s="474"/>
      <c r="M35" s="474"/>
      <c r="N35" s="474"/>
      <c r="O35" s="474"/>
      <c r="P35" s="474"/>
      <c r="Q35" s="474"/>
      <c r="R35" s="474"/>
      <c r="S35" s="474"/>
      <c r="T35" s="474"/>
      <c r="U35" s="474"/>
      <c r="V35" s="474"/>
      <c r="W35" s="474"/>
      <c r="X35" s="474"/>
      <c r="Y35" s="474"/>
      <c r="Z35" s="474"/>
    </row>
    <row r="36" spans="1:26" ht="14.25" customHeight="1" x14ac:dyDescent="0.25">
      <c r="A36" s="514"/>
      <c r="B36" s="517"/>
      <c r="C36" s="517"/>
      <c r="D36" s="517"/>
      <c r="E36" s="517"/>
      <c r="F36" s="517"/>
      <c r="G36" s="517"/>
      <c r="H36" s="517"/>
      <c r="I36" s="518"/>
      <c r="J36" s="517"/>
      <c r="K36" s="474"/>
      <c r="L36" s="474"/>
      <c r="M36" s="474"/>
      <c r="N36" s="474"/>
      <c r="O36" s="474"/>
      <c r="P36" s="474"/>
      <c r="Q36" s="474"/>
      <c r="R36" s="474"/>
      <c r="S36" s="474"/>
      <c r="T36" s="474"/>
      <c r="U36" s="474"/>
      <c r="V36" s="474"/>
      <c r="W36" s="474"/>
      <c r="X36" s="474"/>
      <c r="Y36" s="474"/>
      <c r="Z36" s="474"/>
    </row>
    <row r="37" spans="1:26" ht="14.25" customHeight="1" x14ac:dyDescent="0.25">
      <c r="A37" s="514"/>
      <c r="B37" s="517"/>
      <c r="C37" s="517"/>
      <c r="D37" s="517"/>
      <c r="E37" s="517"/>
      <c r="F37" s="517"/>
      <c r="G37" s="517"/>
      <c r="H37" s="517"/>
      <c r="I37" s="518"/>
      <c r="J37" s="517"/>
      <c r="K37" s="474"/>
      <c r="L37" s="474"/>
      <c r="M37" s="474"/>
      <c r="N37" s="474"/>
      <c r="O37" s="474"/>
      <c r="P37" s="474"/>
      <c r="Q37" s="474"/>
      <c r="R37" s="474"/>
      <c r="S37" s="474"/>
      <c r="T37" s="474"/>
      <c r="U37" s="474"/>
      <c r="V37" s="474"/>
      <c r="W37" s="474"/>
      <c r="X37" s="474"/>
      <c r="Y37" s="474"/>
      <c r="Z37" s="474"/>
    </row>
    <row r="38" spans="1:26" ht="12.75" customHeight="1" x14ac:dyDescent="0.25">
      <c r="A38" s="514"/>
      <c r="B38" s="519"/>
      <c r="C38" s="519"/>
      <c r="D38" s="519"/>
      <c r="E38" s="519"/>
      <c r="F38" s="519"/>
      <c r="G38" s="519"/>
      <c r="H38" s="519"/>
      <c r="I38" s="514"/>
      <c r="J38" s="519"/>
      <c r="K38" s="474"/>
      <c r="L38" s="474"/>
      <c r="M38" s="474"/>
      <c r="N38" s="474"/>
      <c r="O38" s="474"/>
      <c r="P38" s="474"/>
      <c r="Q38" s="474"/>
      <c r="R38" s="474"/>
      <c r="S38" s="474"/>
      <c r="T38" s="474"/>
      <c r="U38" s="474"/>
      <c r="V38" s="474"/>
      <c r="W38" s="474"/>
      <c r="X38" s="474"/>
      <c r="Y38" s="474"/>
      <c r="Z38" s="474"/>
    </row>
    <row r="39" spans="1:26" ht="12.75" customHeight="1" x14ac:dyDescent="0.25">
      <c r="A39" s="514"/>
      <c r="B39" s="519"/>
      <c r="C39" s="519"/>
      <c r="D39" s="519"/>
      <c r="E39" s="519"/>
      <c r="F39" s="519"/>
      <c r="G39" s="519"/>
      <c r="H39" s="519"/>
      <c r="I39" s="514"/>
      <c r="J39" s="519"/>
      <c r="K39" s="474"/>
      <c r="L39" s="474"/>
      <c r="M39" s="474"/>
      <c r="N39" s="474"/>
      <c r="O39" s="474"/>
      <c r="P39" s="474"/>
      <c r="Q39" s="474"/>
      <c r="R39" s="474"/>
      <c r="S39" s="474"/>
      <c r="T39" s="474"/>
      <c r="U39" s="474"/>
      <c r="V39" s="474"/>
      <c r="W39" s="474"/>
      <c r="X39" s="474"/>
      <c r="Y39" s="474"/>
      <c r="Z39" s="474"/>
    </row>
    <row r="40" spans="1:26" ht="12.75" customHeight="1" x14ac:dyDescent="0.25">
      <c r="A40" s="514"/>
      <c r="B40" s="519"/>
      <c r="C40" s="519"/>
      <c r="D40" s="519"/>
      <c r="E40" s="519"/>
      <c r="F40" s="519"/>
      <c r="G40" s="519"/>
      <c r="H40" s="519"/>
      <c r="I40" s="514"/>
      <c r="J40" s="519"/>
      <c r="K40" s="474"/>
      <c r="L40" s="474"/>
      <c r="M40" s="474"/>
      <c r="N40" s="474"/>
      <c r="O40" s="474"/>
      <c r="P40" s="474"/>
      <c r="Q40" s="474"/>
      <c r="R40" s="474"/>
      <c r="S40" s="474"/>
      <c r="T40" s="474"/>
      <c r="U40" s="474"/>
      <c r="V40" s="474"/>
      <c r="W40" s="474"/>
      <c r="X40" s="474"/>
      <c r="Y40" s="474"/>
      <c r="Z40" s="474"/>
    </row>
    <row r="41" spans="1:26" ht="12.75" customHeight="1" x14ac:dyDescent="0.25">
      <c r="A41" s="514"/>
      <c r="B41" s="519"/>
      <c r="C41" s="519"/>
      <c r="D41" s="519"/>
      <c r="E41" s="519"/>
      <c r="F41" s="519"/>
      <c r="G41" s="519"/>
      <c r="H41" s="519"/>
      <c r="I41" s="514"/>
      <c r="J41" s="519"/>
      <c r="K41" s="474"/>
      <c r="L41" s="474"/>
      <c r="M41" s="474"/>
      <c r="N41" s="474"/>
      <c r="O41" s="474"/>
      <c r="P41" s="474"/>
      <c r="Q41" s="474"/>
      <c r="R41" s="474"/>
      <c r="S41" s="474"/>
      <c r="T41" s="474"/>
      <c r="U41" s="474"/>
      <c r="V41" s="474"/>
      <c r="W41" s="474"/>
      <c r="X41" s="474"/>
      <c r="Y41" s="474"/>
      <c r="Z41" s="474"/>
    </row>
    <row r="42" spans="1:26" ht="12.75" customHeight="1" x14ac:dyDescent="0.25">
      <c r="A42" s="514"/>
      <c r="B42" s="519"/>
      <c r="C42" s="519"/>
      <c r="D42" s="519"/>
      <c r="E42" s="519"/>
      <c r="F42" s="519"/>
      <c r="G42" s="519"/>
      <c r="H42" s="519"/>
      <c r="I42" s="514"/>
      <c r="J42" s="519"/>
      <c r="K42" s="474"/>
      <c r="L42" s="474"/>
      <c r="M42" s="474"/>
      <c r="N42" s="474"/>
      <c r="O42" s="474"/>
      <c r="P42" s="474"/>
      <c r="Q42" s="474"/>
      <c r="R42" s="474"/>
      <c r="S42" s="474"/>
      <c r="T42" s="474"/>
      <c r="U42" s="474"/>
      <c r="V42" s="474"/>
      <c r="W42" s="474"/>
      <c r="X42" s="474"/>
      <c r="Y42" s="474"/>
      <c r="Z42" s="474"/>
    </row>
    <row r="43" spans="1:26" ht="12.75" customHeight="1" x14ac:dyDescent="0.25">
      <c r="A43" s="514"/>
      <c r="B43" s="519"/>
      <c r="C43" s="519"/>
      <c r="D43" s="519"/>
      <c r="E43" s="519"/>
      <c r="F43" s="519"/>
      <c r="G43" s="519"/>
      <c r="H43" s="519"/>
      <c r="I43" s="514"/>
      <c r="J43" s="519"/>
      <c r="K43" s="519"/>
      <c r="L43" s="519"/>
      <c r="M43" s="519"/>
      <c r="N43" s="519"/>
      <c r="O43" s="519"/>
      <c r="P43" s="519"/>
      <c r="Q43" s="519"/>
      <c r="R43" s="519"/>
      <c r="S43" s="519"/>
      <c r="T43" s="519"/>
      <c r="U43" s="519"/>
      <c r="V43" s="519"/>
      <c r="W43" s="519"/>
      <c r="X43" s="519"/>
      <c r="Y43" s="519"/>
      <c r="Z43" s="519"/>
    </row>
    <row r="44" spans="1:26" ht="12.75" customHeight="1" x14ac:dyDescent="0.25">
      <c r="A44" s="514"/>
      <c r="B44" s="519"/>
      <c r="C44" s="519"/>
      <c r="D44" s="519"/>
      <c r="E44" s="519"/>
      <c r="F44" s="519"/>
      <c r="G44" s="519"/>
      <c r="H44" s="519"/>
      <c r="I44" s="514"/>
      <c r="J44" s="519"/>
      <c r="K44" s="519"/>
      <c r="L44" s="519"/>
      <c r="M44" s="519"/>
      <c r="N44" s="519"/>
      <c r="O44" s="519"/>
      <c r="P44" s="519"/>
      <c r="Q44" s="519"/>
      <c r="R44" s="519"/>
      <c r="S44" s="519"/>
      <c r="T44" s="519"/>
      <c r="U44" s="519"/>
      <c r="V44" s="519"/>
      <c r="W44" s="519"/>
      <c r="X44" s="519"/>
      <c r="Y44" s="519"/>
      <c r="Z44" s="519"/>
    </row>
    <row r="45" spans="1:26" ht="12.75" customHeight="1" x14ac:dyDescent="0.25">
      <c r="A45" s="514"/>
      <c r="B45" s="519"/>
      <c r="C45" s="519"/>
      <c r="D45" s="519"/>
      <c r="E45" s="519"/>
      <c r="F45" s="519"/>
      <c r="G45" s="519"/>
      <c r="H45" s="519"/>
      <c r="I45" s="514"/>
      <c r="J45" s="519"/>
      <c r="K45" s="519"/>
      <c r="L45" s="519"/>
      <c r="M45" s="519"/>
      <c r="N45" s="519"/>
      <c r="O45" s="519"/>
      <c r="P45" s="519"/>
      <c r="Q45" s="519"/>
      <c r="R45" s="519"/>
      <c r="S45" s="519"/>
      <c r="T45" s="519"/>
      <c r="U45" s="519"/>
      <c r="V45" s="519"/>
      <c r="W45" s="519"/>
      <c r="X45" s="519"/>
      <c r="Y45" s="519"/>
      <c r="Z45" s="519"/>
    </row>
    <row r="46" spans="1:26" ht="12.75" customHeight="1" x14ac:dyDescent="0.25">
      <c r="A46" s="514"/>
      <c r="B46" s="519"/>
      <c r="C46" s="519"/>
      <c r="D46" s="519"/>
      <c r="E46" s="519"/>
      <c r="F46" s="519"/>
      <c r="G46" s="519"/>
      <c r="H46" s="519"/>
      <c r="I46" s="514"/>
      <c r="J46" s="519"/>
      <c r="K46" s="519"/>
      <c r="L46" s="519"/>
      <c r="M46" s="519"/>
      <c r="N46" s="519"/>
      <c r="O46" s="519"/>
      <c r="P46" s="519"/>
      <c r="Q46" s="519"/>
      <c r="R46" s="519"/>
      <c r="S46" s="519"/>
      <c r="T46" s="519"/>
      <c r="U46" s="519"/>
      <c r="V46" s="519"/>
      <c r="W46" s="519"/>
      <c r="X46" s="519"/>
      <c r="Y46" s="519"/>
      <c r="Z46" s="519"/>
    </row>
    <row r="47" spans="1:26" ht="12.75" customHeight="1" x14ac:dyDescent="0.25">
      <c r="A47" s="514"/>
      <c r="B47" s="519"/>
      <c r="C47" s="519"/>
      <c r="D47" s="519"/>
      <c r="E47" s="519"/>
      <c r="F47" s="519"/>
      <c r="G47" s="519"/>
      <c r="H47" s="519"/>
      <c r="I47" s="514"/>
      <c r="J47" s="519"/>
      <c r="K47" s="519"/>
      <c r="L47" s="519"/>
      <c r="M47" s="519"/>
      <c r="N47" s="519"/>
      <c r="O47" s="519"/>
      <c r="P47" s="519"/>
      <c r="Q47" s="519"/>
      <c r="R47" s="519"/>
      <c r="S47" s="519"/>
      <c r="T47" s="519"/>
      <c r="U47" s="519"/>
      <c r="V47" s="519"/>
      <c r="W47" s="519"/>
      <c r="X47" s="519"/>
      <c r="Y47" s="519"/>
      <c r="Z47" s="519"/>
    </row>
    <row r="48" spans="1:26" ht="12.75" customHeight="1" x14ac:dyDescent="0.25">
      <c r="A48" s="514"/>
      <c r="B48" s="519"/>
      <c r="C48" s="519"/>
      <c r="D48" s="519"/>
      <c r="E48" s="519"/>
      <c r="F48" s="519"/>
      <c r="G48" s="519"/>
      <c r="H48" s="519"/>
      <c r="I48" s="514"/>
      <c r="J48" s="519"/>
      <c r="K48" s="474"/>
      <c r="L48" s="474"/>
      <c r="M48" s="474"/>
      <c r="N48" s="474"/>
      <c r="O48" s="474"/>
      <c r="P48" s="474"/>
      <c r="Q48" s="474"/>
      <c r="R48" s="474"/>
      <c r="S48" s="474"/>
      <c r="T48" s="474"/>
      <c r="U48" s="474"/>
      <c r="V48" s="474"/>
      <c r="W48" s="474"/>
      <c r="X48" s="474"/>
      <c r="Y48" s="474"/>
      <c r="Z48" s="474"/>
    </row>
    <row r="49" spans="1:26" ht="12.75" customHeight="1" x14ac:dyDescent="0.25">
      <c r="A49" s="514"/>
      <c r="B49" s="519"/>
      <c r="C49" s="519"/>
      <c r="D49" s="519"/>
      <c r="E49" s="519"/>
      <c r="F49" s="519"/>
      <c r="G49" s="519"/>
      <c r="H49" s="519"/>
      <c r="I49" s="514"/>
      <c r="J49" s="519"/>
      <c r="K49" s="474"/>
      <c r="L49" s="474"/>
      <c r="M49" s="474"/>
      <c r="N49" s="474"/>
      <c r="O49" s="474"/>
      <c r="P49" s="474"/>
      <c r="Q49" s="474"/>
      <c r="R49" s="474"/>
      <c r="S49" s="474"/>
      <c r="T49" s="474"/>
      <c r="U49" s="474"/>
      <c r="V49" s="474"/>
      <c r="W49" s="474"/>
      <c r="X49" s="474"/>
      <c r="Y49" s="474"/>
      <c r="Z49" s="474"/>
    </row>
    <row r="50" spans="1:26" ht="12.75" customHeight="1" x14ac:dyDescent="0.25">
      <c r="A50" s="514"/>
      <c r="B50" s="519"/>
      <c r="C50" s="519"/>
      <c r="D50" s="519"/>
      <c r="E50" s="519"/>
      <c r="F50" s="519"/>
      <c r="G50" s="519"/>
      <c r="H50" s="519"/>
      <c r="I50" s="514"/>
      <c r="J50" s="519"/>
      <c r="K50" s="474"/>
      <c r="L50" s="474"/>
      <c r="M50" s="474"/>
      <c r="N50" s="474"/>
      <c r="O50" s="474"/>
      <c r="P50" s="474"/>
      <c r="Q50" s="474"/>
      <c r="R50" s="474"/>
      <c r="S50" s="474"/>
      <c r="T50" s="474"/>
      <c r="U50" s="474"/>
      <c r="V50" s="474"/>
      <c r="W50" s="474"/>
      <c r="X50" s="474"/>
      <c r="Y50" s="474"/>
      <c r="Z50" s="474"/>
    </row>
    <row r="51" spans="1:26" ht="12.75" customHeight="1" x14ac:dyDescent="0.25">
      <c r="A51" s="514"/>
      <c r="B51" s="519"/>
      <c r="C51" s="519"/>
      <c r="D51" s="519"/>
      <c r="E51" s="519"/>
      <c r="F51" s="519"/>
      <c r="G51" s="519"/>
      <c r="H51" s="519"/>
      <c r="I51" s="514"/>
      <c r="J51" s="519"/>
      <c r="K51" s="474"/>
      <c r="L51" s="474"/>
      <c r="M51" s="474"/>
      <c r="N51" s="474"/>
      <c r="O51" s="474"/>
      <c r="P51" s="474"/>
      <c r="Q51" s="474"/>
      <c r="R51" s="474"/>
      <c r="S51" s="474"/>
      <c r="T51" s="474"/>
      <c r="U51" s="474"/>
      <c r="V51" s="474"/>
      <c r="W51" s="474"/>
      <c r="X51" s="474"/>
      <c r="Y51" s="474"/>
      <c r="Z51" s="474"/>
    </row>
    <row r="52" spans="1:26" ht="12.75" customHeight="1" x14ac:dyDescent="0.25">
      <c r="A52" s="514"/>
      <c r="B52" s="519"/>
      <c r="C52" s="519"/>
      <c r="D52" s="519"/>
      <c r="E52" s="519"/>
      <c r="F52" s="519"/>
      <c r="G52" s="519"/>
      <c r="H52" s="519"/>
      <c r="I52" s="514"/>
      <c r="J52" s="519"/>
      <c r="K52" s="474"/>
      <c r="L52" s="474"/>
      <c r="M52" s="474"/>
      <c r="N52" s="474"/>
      <c r="O52" s="474"/>
      <c r="P52" s="474"/>
      <c r="Q52" s="474"/>
      <c r="R52" s="474"/>
      <c r="S52" s="474"/>
      <c r="T52" s="474"/>
      <c r="U52" s="474"/>
      <c r="V52" s="474"/>
      <c r="W52" s="474"/>
      <c r="X52" s="474"/>
      <c r="Y52" s="474"/>
      <c r="Z52" s="474"/>
    </row>
    <row r="53" spans="1:26" ht="12.75" customHeight="1" x14ac:dyDescent="0.25">
      <c r="A53" s="514"/>
      <c r="B53" s="519"/>
      <c r="C53" s="519"/>
      <c r="D53" s="519"/>
      <c r="E53" s="519"/>
      <c r="F53" s="519"/>
      <c r="G53" s="519"/>
      <c r="H53" s="519"/>
      <c r="I53" s="514"/>
      <c r="J53" s="519"/>
      <c r="K53" s="474"/>
      <c r="L53" s="474"/>
      <c r="M53" s="474"/>
      <c r="N53" s="474"/>
      <c r="O53" s="474"/>
      <c r="P53" s="474"/>
      <c r="Q53" s="474"/>
      <c r="R53" s="474"/>
      <c r="S53" s="474"/>
      <c r="T53" s="474"/>
      <c r="U53" s="474"/>
      <c r="V53" s="474"/>
      <c r="W53" s="474"/>
      <c r="X53" s="474"/>
      <c r="Y53" s="474"/>
      <c r="Z53" s="474"/>
    </row>
    <row r="54" spans="1:26" ht="12.75" customHeight="1" x14ac:dyDescent="0.25">
      <c r="A54" s="514"/>
      <c r="B54" s="519"/>
      <c r="C54" s="519"/>
      <c r="D54" s="519"/>
      <c r="E54" s="519"/>
      <c r="F54" s="519"/>
      <c r="G54" s="519"/>
      <c r="H54" s="519"/>
      <c r="I54" s="514"/>
      <c r="J54" s="519"/>
      <c r="K54" s="474"/>
      <c r="L54" s="474"/>
      <c r="M54" s="474"/>
      <c r="N54" s="474"/>
      <c r="O54" s="474"/>
      <c r="P54" s="474"/>
      <c r="Q54" s="474"/>
      <c r="R54" s="474"/>
      <c r="S54" s="474"/>
      <c r="T54" s="474"/>
      <c r="U54" s="474"/>
      <c r="V54" s="474"/>
      <c r="W54" s="474"/>
      <c r="X54" s="474"/>
      <c r="Y54" s="474"/>
      <c r="Z54" s="474"/>
    </row>
    <row r="55" spans="1:26" ht="12.75" customHeight="1" x14ac:dyDescent="0.25">
      <c r="A55" s="514"/>
      <c r="B55" s="519"/>
      <c r="C55" s="519"/>
      <c r="D55" s="519"/>
      <c r="E55" s="519"/>
      <c r="F55" s="519"/>
      <c r="G55" s="519"/>
      <c r="H55" s="519"/>
      <c r="I55" s="514"/>
      <c r="J55" s="519"/>
      <c r="K55" s="474"/>
      <c r="L55" s="474"/>
      <c r="M55" s="474"/>
      <c r="N55" s="474"/>
      <c r="O55" s="474"/>
      <c r="P55" s="474"/>
      <c r="Q55" s="474"/>
      <c r="R55" s="474"/>
      <c r="S55" s="474"/>
      <c r="T55" s="474"/>
      <c r="U55" s="474"/>
      <c r="V55" s="474"/>
      <c r="W55" s="474"/>
      <c r="X55" s="474"/>
      <c r="Y55" s="474"/>
      <c r="Z55" s="474"/>
    </row>
    <row r="56" spans="1:26" ht="12.75" customHeight="1" x14ac:dyDescent="0.25">
      <c r="A56" s="514"/>
      <c r="B56" s="519"/>
      <c r="C56" s="519"/>
      <c r="D56" s="519"/>
      <c r="E56" s="519"/>
      <c r="F56" s="519"/>
      <c r="G56" s="519"/>
      <c r="H56" s="519"/>
      <c r="I56" s="514"/>
      <c r="J56" s="519"/>
      <c r="K56" s="474"/>
      <c r="L56" s="474"/>
      <c r="M56" s="474"/>
      <c r="N56" s="474"/>
      <c r="O56" s="474"/>
      <c r="P56" s="474"/>
      <c r="Q56" s="474"/>
      <c r="R56" s="474"/>
      <c r="S56" s="474"/>
      <c r="T56" s="474"/>
      <c r="U56" s="474"/>
      <c r="V56" s="474"/>
      <c r="W56" s="474"/>
      <c r="X56" s="474"/>
      <c r="Y56" s="474"/>
      <c r="Z56" s="474"/>
    </row>
    <row r="57" spans="1:26" ht="12.75" customHeight="1" x14ac:dyDescent="0.25">
      <c r="A57" s="514"/>
      <c r="B57" s="519"/>
      <c r="C57" s="519"/>
      <c r="D57" s="519"/>
      <c r="E57" s="519"/>
      <c r="F57" s="519"/>
      <c r="G57" s="519"/>
      <c r="H57" s="519"/>
      <c r="I57" s="514"/>
      <c r="J57" s="519"/>
      <c r="K57" s="474"/>
      <c r="L57" s="474"/>
      <c r="M57" s="474"/>
      <c r="N57" s="474"/>
      <c r="O57" s="474"/>
      <c r="P57" s="474"/>
      <c r="Q57" s="474"/>
      <c r="R57" s="474"/>
      <c r="S57" s="474"/>
      <c r="T57" s="474"/>
      <c r="U57" s="474"/>
      <c r="V57" s="474"/>
      <c r="W57" s="474"/>
      <c r="X57" s="474"/>
      <c r="Y57" s="474"/>
      <c r="Z57" s="474"/>
    </row>
    <row r="58" spans="1:26" ht="12.75" customHeight="1" x14ac:dyDescent="0.25">
      <c r="A58" s="514"/>
      <c r="B58" s="519"/>
      <c r="C58" s="519"/>
      <c r="D58" s="519"/>
      <c r="E58" s="519"/>
      <c r="F58" s="519"/>
      <c r="G58" s="519"/>
      <c r="H58" s="519"/>
      <c r="I58" s="514"/>
      <c r="J58" s="519"/>
      <c r="K58" s="474"/>
      <c r="L58" s="474"/>
      <c r="M58" s="474"/>
      <c r="N58" s="474"/>
      <c r="O58" s="474"/>
      <c r="P58" s="474"/>
      <c r="Q58" s="474"/>
      <c r="R58" s="474"/>
      <c r="S58" s="474"/>
      <c r="T58" s="474"/>
      <c r="U58" s="474"/>
      <c r="V58" s="474"/>
      <c r="W58" s="474"/>
      <c r="X58" s="474"/>
      <c r="Y58" s="474"/>
      <c r="Z58" s="474"/>
    </row>
    <row r="59" spans="1:26" ht="12.75" customHeight="1" x14ac:dyDescent="0.25">
      <c r="A59" s="514"/>
      <c r="B59" s="519"/>
      <c r="C59" s="519"/>
      <c r="D59" s="519"/>
      <c r="E59" s="519"/>
      <c r="F59" s="519"/>
      <c r="G59" s="519"/>
      <c r="H59" s="519"/>
      <c r="I59" s="514"/>
      <c r="J59" s="519"/>
      <c r="K59" s="474"/>
      <c r="L59" s="474"/>
      <c r="M59" s="474"/>
      <c r="N59" s="474"/>
      <c r="O59" s="474"/>
      <c r="P59" s="474"/>
      <c r="Q59" s="474"/>
      <c r="R59" s="474"/>
      <c r="S59" s="474"/>
      <c r="T59" s="474"/>
      <c r="U59" s="474"/>
      <c r="V59" s="474"/>
      <c r="W59" s="474"/>
      <c r="X59" s="474"/>
      <c r="Y59" s="474"/>
      <c r="Z59" s="474"/>
    </row>
    <row r="60" spans="1:26" ht="12.75" customHeight="1" x14ac:dyDescent="0.25">
      <c r="A60" s="514"/>
      <c r="B60" s="519"/>
      <c r="C60" s="519"/>
      <c r="D60" s="519"/>
      <c r="E60" s="519"/>
      <c r="F60" s="519"/>
      <c r="G60" s="519"/>
      <c r="H60" s="519"/>
      <c r="I60" s="514"/>
      <c r="J60" s="519"/>
      <c r="K60" s="474"/>
      <c r="L60" s="474"/>
      <c r="M60" s="474"/>
      <c r="N60" s="474"/>
      <c r="O60" s="474"/>
      <c r="P60" s="474"/>
      <c r="Q60" s="474"/>
      <c r="R60" s="474"/>
      <c r="S60" s="474"/>
      <c r="T60" s="474"/>
      <c r="U60" s="474"/>
      <c r="V60" s="474"/>
      <c r="W60" s="474"/>
      <c r="X60" s="474"/>
      <c r="Y60" s="474"/>
      <c r="Z60" s="474"/>
    </row>
    <row r="61" spans="1:26" ht="12.75" customHeight="1" x14ac:dyDescent="0.25">
      <c r="A61" s="514"/>
      <c r="B61" s="519"/>
      <c r="C61" s="519"/>
      <c r="D61" s="519"/>
      <c r="E61" s="519"/>
      <c r="F61" s="519"/>
      <c r="G61" s="519"/>
      <c r="H61" s="519"/>
      <c r="I61" s="514"/>
      <c r="J61" s="519"/>
      <c r="K61" s="474"/>
      <c r="L61" s="474"/>
      <c r="M61" s="474"/>
      <c r="N61" s="474"/>
      <c r="O61" s="474"/>
      <c r="P61" s="474"/>
      <c r="Q61" s="474"/>
      <c r="R61" s="474"/>
      <c r="S61" s="474"/>
      <c r="T61" s="474"/>
      <c r="U61" s="474"/>
      <c r="V61" s="474"/>
      <c r="W61" s="474"/>
      <c r="X61" s="474"/>
      <c r="Y61" s="474"/>
      <c r="Z61" s="474"/>
    </row>
    <row r="62" spans="1:26" ht="12.75" customHeight="1" x14ac:dyDescent="0.25">
      <c r="A62" s="514"/>
      <c r="B62" s="519"/>
      <c r="C62" s="519"/>
      <c r="D62" s="519"/>
      <c r="E62" s="519"/>
      <c r="F62" s="519"/>
      <c r="G62" s="519"/>
      <c r="H62" s="519"/>
      <c r="I62" s="514"/>
      <c r="J62" s="519"/>
      <c r="K62" s="474"/>
      <c r="L62" s="474"/>
      <c r="M62" s="474"/>
      <c r="N62" s="474"/>
      <c r="O62" s="474"/>
      <c r="P62" s="474"/>
      <c r="Q62" s="474"/>
      <c r="R62" s="474"/>
      <c r="S62" s="474"/>
      <c r="T62" s="474"/>
      <c r="U62" s="474"/>
      <c r="V62" s="474"/>
      <c r="W62" s="474"/>
      <c r="X62" s="474"/>
      <c r="Y62" s="474"/>
      <c r="Z62" s="474"/>
    </row>
    <row r="63" spans="1:26" ht="12.75" customHeight="1" x14ac:dyDescent="0.25">
      <c r="A63" s="514"/>
      <c r="B63" s="519"/>
      <c r="C63" s="519"/>
      <c r="D63" s="519"/>
      <c r="E63" s="519"/>
      <c r="F63" s="519"/>
      <c r="G63" s="519"/>
      <c r="H63" s="519"/>
      <c r="I63" s="514"/>
      <c r="J63" s="519"/>
      <c r="K63" s="474"/>
      <c r="L63" s="474"/>
      <c r="M63" s="474"/>
      <c r="N63" s="474"/>
      <c r="O63" s="474"/>
      <c r="P63" s="474"/>
      <c r="Q63" s="474"/>
      <c r="R63" s="474"/>
      <c r="S63" s="474"/>
      <c r="T63" s="474"/>
      <c r="U63" s="474"/>
      <c r="V63" s="474"/>
      <c r="W63" s="474"/>
      <c r="X63" s="474"/>
      <c r="Y63" s="474"/>
      <c r="Z63" s="474"/>
    </row>
    <row r="64" spans="1:26" ht="12.75" customHeight="1" x14ac:dyDescent="0.25">
      <c r="A64" s="514"/>
      <c r="B64" s="519"/>
      <c r="C64" s="519"/>
      <c r="D64" s="519"/>
      <c r="E64" s="519"/>
      <c r="F64" s="519"/>
      <c r="G64" s="519"/>
      <c r="H64" s="519"/>
      <c r="I64" s="514"/>
      <c r="J64" s="519"/>
      <c r="K64" s="474"/>
      <c r="L64" s="474"/>
      <c r="M64" s="474"/>
      <c r="N64" s="474"/>
      <c r="O64" s="474"/>
      <c r="P64" s="474"/>
      <c r="Q64" s="474"/>
      <c r="R64" s="474"/>
      <c r="S64" s="474"/>
      <c r="T64" s="474"/>
      <c r="U64" s="474"/>
      <c r="V64" s="474"/>
      <c r="W64" s="474"/>
      <c r="X64" s="474"/>
      <c r="Y64" s="474"/>
      <c r="Z64" s="474"/>
    </row>
    <row r="65" spans="1:26" ht="12.75" customHeight="1" x14ac:dyDescent="0.25">
      <c r="A65" s="514"/>
      <c r="B65" s="519"/>
      <c r="C65" s="519"/>
      <c r="D65" s="519"/>
      <c r="E65" s="519"/>
      <c r="F65" s="519"/>
      <c r="G65" s="519"/>
      <c r="H65" s="519"/>
      <c r="I65" s="514"/>
      <c r="J65" s="519"/>
      <c r="K65" s="474"/>
      <c r="L65" s="474"/>
      <c r="M65" s="474"/>
      <c r="N65" s="474"/>
      <c r="O65" s="474"/>
      <c r="P65" s="474"/>
      <c r="Q65" s="474"/>
      <c r="R65" s="474"/>
      <c r="S65" s="474"/>
      <c r="T65" s="474"/>
      <c r="U65" s="474"/>
      <c r="V65" s="474"/>
      <c r="W65" s="474"/>
      <c r="X65" s="474"/>
      <c r="Y65" s="474"/>
      <c r="Z65" s="474"/>
    </row>
    <row r="66" spans="1:26" ht="12.75" customHeight="1" x14ac:dyDescent="0.25">
      <c r="A66" s="514"/>
      <c r="B66" s="519"/>
      <c r="C66" s="519"/>
      <c r="D66" s="519"/>
      <c r="E66" s="519"/>
      <c r="F66" s="519"/>
      <c r="G66" s="519"/>
      <c r="H66" s="519"/>
      <c r="I66" s="514"/>
      <c r="J66" s="519"/>
      <c r="K66" s="474"/>
      <c r="L66" s="474"/>
      <c r="M66" s="474"/>
      <c r="N66" s="474"/>
      <c r="O66" s="474"/>
      <c r="P66" s="474"/>
      <c r="Q66" s="474"/>
      <c r="R66" s="474"/>
      <c r="S66" s="474"/>
      <c r="T66" s="474"/>
      <c r="U66" s="474"/>
      <c r="V66" s="474"/>
      <c r="W66" s="474"/>
      <c r="X66" s="474"/>
      <c r="Y66" s="474"/>
      <c r="Z66" s="474"/>
    </row>
    <row r="67" spans="1:26" ht="12.75" customHeight="1" x14ac:dyDescent="0.25">
      <c r="A67" s="514"/>
      <c r="B67" s="519"/>
      <c r="C67" s="519"/>
      <c r="D67" s="519"/>
      <c r="E67" s="519"/>
      <c r="F67" s="519"/>
      <c r="G67" s="519"/>
      <c r="H67" s="519"/>
      <c r="I67" s="514"/>
      <c r="J67" s="519"/>
      <c r="K67" s="474"/>
      <c r="L67" s="474"/>
      <c r="M67" s="474"/>
      <c r="N67" s="474"/>
      <c r="O67" s="474"/>
      <c r="P67" s="474"/>
      <c r="Q67" s="474"/>
      <c r="R67" s="474"/>
      <c r="S67" s="474"/>
      <c r="T67" s="474"/>
      <c r="U67" s="474"/>
      <c r="V67" s="474"/>
      <c r="W67" s="474"/>
      <c r="X67" s="474"/>
      <c r="Y67" s="474"/>
      <c r="Z67" s="474"/>
    </row>
    <row r="68" spans="1:26" ht="12.75" customHeight="1" x14ac:dyDescent="0.25">
      <c r="A68" s="514"/>
      <c r="B68" s="519"/>
      <c r="C68" s="519"/>
      <c r="D68" s="519"/>
      <c r="E68" s="519"/>
      <c r="F68" s="519"/>
      <c r="G68" s="519"/>
      <c r="H68" s="519"/>
      <c r="I68" s="514"/>
      <c r="J68" s="519"/>
      <c r="K68" s="474"/>
      <c r="L68" s="474"/>
      <c r="M68" s="474"/>
      <c r="N68" s="474"/>
      <c r="O68" s="474"/>
      <c r="P68" s="474"/>
      <c r="Q68" s="474"/>
      <c r="R68" s="474"/>
      <c r="S68" s="474"/>
      <c r="T68" s="474"/>
      <c r="U68" s="474"/>
      <c r="V68" s="474"/>
      <c r="W68" s="474"/>
      <c r="X68" s="474"/>
      <c r="Y68" s="474"/>
      <c r="Z68" s="474"/>
    </row>
    <row r="69" spans="1:26" ht="12.75" customHeight="1" x14ac:dyDescent="0.25">
      <c r="A69" s="514"/>
      <c r="B69" s="519"/>
      <c r="C69" s="519"/>
      <c r="D69" s="519"/>
      <c r="E69" s="519"/>
      <c r="F69" s="519"/>
      <c r="G69" s="519"/>
      <c r="H69" s="519"/>
      <c r="I69" s="514"/>
      <c r="J69" s="519"/>
      <c r="K69" s="474"/>
      <c r="L69" s="474"/>
      <c r="M69" s="474"/>
      <c r="N69" s="474"/>
      <c r="O69" s="474"/>
      <c r="P69" s="474"/>
      <c r="Q69" s="474"/>
      <c r="R69" s="474"/>
      <c r="S69" s="474"/>
      <c r="T69" s="474"/>
      <c r="U69" s="474"/>
      <c r="V69" s="474"/>
      <c r="W69" s="474"/>
      <c r="X69" s="474"/>
      <c r="Y69" s="474"/>
      <c r="Z69" s="474"/>
    </row>
    <row r="70" spans="1:26" ht="12.75" customHeight="1" x14ac:dyDescent="0.25">
      <c r="A70" s="514"/>
      <c r="B70" s="519"/>
      <c r="C70" s="519"/>
      <c r="D70" s="519"/>
      <c r="E70" s="519"/>
      <c r="F70" s="519"/>
      <c r="G70" s="519"/>
      <c r="H70" s="519"/>
      <c r="I70" s="514"/>
      <c r="J70" s="519"/>
      <c r="K70" s="474"/>
      <c r="L70" s="474"/>
      <c r="M70" s="474"/>
      <c r="N70" s="474"/>
      <c r="O70" s="474"/>
      <c r="P70" s="474"/>
      <c r="Q70" s="474"/>
      <c r="R70" s="474"/>
      <c r="S70" s="474"/>
      <c r="T70" s="474"/>
      <c r="U70" s="474"/>
      <c r="V70" s="474"/>
      <c r="W70" s="474"/>
      <c r="X70" s="474"/>
      <c r="Y70" s="474"/>
      <c r="Z70" s="474"/>
    </row>
    <row r="71" spans="1:26" ht="12.75" customHeight="1" x14ac:dyDescent="0.25">
      <c r="A71" s="514"/>
      <c r="B71" s="519"/>
      <c r="C71" s="519"/>
      <c r="D71" s="519"/>
      <c r="E71" s="519"/>
      <c r="F71" s="519"/>
      <c r="G71" s="519"/>
      <c r="H71" s="519"/>
      <c r="I71" s="514"/>
      <c r="J71" s="519"/>
      <c r="K71" s="474"/>
      <c r="L71" s="474"/>
      <c r="M71" s="474"/>
      <c r="N71" s="474"/>
      <c r="O71" s="474"/>
      <c r="P71" s="474"/>
      <c r="Q71" s="474"/>
      <c r="R71" s="474"/>
      <c r="S71" s="474"/>
      <c r="T71" s="474"/>
      <c r="U71" s="474"/>
      <c r="V71" s="474"/>
      <c r="W71" s="474"/>
      <c r="X71" s="474"/>
      <c r="Y71" s="474"/>
      <c r="Z71" s="474"/>
    </row>
    <row r="72" spans="1:26" ht="12.75" customHeight="1" x14ac:dyDescent="0.25">
      <c r="A72" s="514"/>
      <c r="B72" s="519"/>
      <c r="C72" s="519"/>
      <c r="D72" s="519"/>
      <c r="E72" s="519"/>
      <c r="F72" s="519"/>
      <c r="G72" s="519"/>
      <c r="H72" s="519"/>
      <c r="I72" s="514"/>
      <c r="J72" s="519"/>
      <c r="K72" s="474"/>
      <c r="L72" s="474"/>
      <c r="M72" s="474"/>
      <c r="N72" s="474"/>
      <c r="O72" s="474"/>
      <c r="P72" s="474"/>
      <c r="Q72" s="474"/>
      <c r="R72" s="474"/>
      <c r="S72" s="474"/>
      <c r="T72" s="474"/>
      <c r="U72" s="474"/>
      <c r="V72" s="474"/>
      <c r="W72" s="474"/>
      <c r="X72" s="474"/>
      <c r="Y72" s="474"/>
      <c r="Z72" s="474"/>
    </row>
    <row r="73" spans="1:26" ht="12.75" customHeight="1" x14ac:dyDescent="0.25">
      <c r="A73" s="514"/>
      <c r="B73" s="519"/>
      <c r="C73" s="519"/>
      <c r="D73" s="519"/>
      <c r="E73" s="519"/>
      <c r="F73" s="519"/>
      <c r="G73" s="519"/>
      <c r="H73" s="519"/>
      <c r="I73" s="514"/>
      <c r="J73" s="519"/>
      <c r="K73" s="474"/>
      <c r="L73" s="474"/>
      <c r="M73" s="474"/>
      <c r="N73" s="474"/>
      <c r="O73" s="474"/>
      <c r="P73" s="474"/>
      <c r="Q73" s="474"/>
      <c r="R73" s="474"/>
      <c r="S73" s="474"/>
      <c r="T73" s="474"/>
      <c r="U73" s="474"/>
      <c r="V73" s="474"/>
      <c r="W73" s="474"/>
      <c r="X73" s="474"/>
      <c r="Y73" s="474"/>
      <c r="Z73" s="474"/>
    </row>
    <row r="74" spans="1:26" ht="12.75" customHeight="1" x14ac:dyDescent="0.25">
      <c r="A74" s="514"/>
      <c r="B74" s="519"/>
      <c r="C74" s="519"/>
      <c r="D74" s="519"/>
      <c r="E74" s="519"/>
      <c r="F74" s="519"/>
      <c r="G74" s="519"/>
      <c r="H74" s="519"/>
      <c r="I74" s="514"/>
      <c r="J74" s="519"/>
      <c r="K74" s="474"/>
      <c r="L74" s="474"/>
      <c r="M74" s="474"/>
      <c r="N74" s="474"/>
      <c r="O74" s="474"/>
      <c r="P74" s="474"/>
      <c r="Q74" s="474"/>
      <c r="R74" s="474"/>
      <c r="S74" s="474"/>
      <c r="T74" s="474"/>
      <c r="U74" s="474"/>
      <c r="V74" s="474"/>
      <c r="W74" s="474"/>
      <c r="X74" s="474"/>
      <c r="Y74" s="474"/>
      <c r="Z74" s="474"/>
    </row>
    <row r="75" spans="1:26" ht="12.75" customHeight="1" x14ac:dyDescent="0.25">
      <c r="A75" s="514"/>
      <c r="B75" s="519"/>
      <c r="C75" s="519"/>
      <c r="D75" s="519"/>
      <c r="E75" s="519"/>
      <c r="F75" s="519"/>
      <c r="G75" s="519"/>
      <c r="H75" s="519"/>
      <c r="I75" s="514"/>
      <c r="J75" s="519"/>
      <c r="K75" s="474"/>
      <c r="L75" s="474"/>
      <c r="M75" s="474"/>
      <c r="N75" s="474"/>
      <c r="O75" s="474"/>
      <c r="P75" s="474"/>
      <c r="Q75" s="474"/>
      <c r="R75" s="474"/>
      <c r="S75" s="474"/>
      <c r="T75" s="474"/>
      <c r="U75" s="474"/>
      <c r="V75" s="474"/>
      <c r="W75" s="474"/>
      <c r="X75" s="474"/>
      <c r="Y75" s="474"/>
      <c r="Z75" s="474"/>
    </row>
    <row r="76" spans="1:26" ht="12.75" customHeight="1" x14ac:dyDescent="0.25">
      <c r="A76" s="514"/>
      <c r="B76" s="519"/>
      <c r="C76" s="519"/>
      <c r="D76" s="519"/>
      <c r="E76" s="519"/>
      <c r="F76" s="519"/>
      <c r="G76" s="519"/>
      <c r="H76" s="519"/>
      <c r="I76" s="514"/>
      <c r="J76" s="519"/>
      <c r="K76" s="474"/>
      <c r="L76" s="474"/>
      <c r="M76" s="474"/>
      <c r="N76" s="474"/>
      <c r="O76" s="474"/>
      <c r="P76" s="474"/>
      <c r="Q76" s="474"/>
      <c r="R76" s="474"/>
      <c r="S76" s="474"/>
      <c r="T76" s="474"/>
      <c r="U76" s="474"/>
      <c r="V76" s="474"/>
      <c r="W76" s="474"/>
      <c r="X76" s="474"/>
      <c r="Y76" s="474"/>
      <c r="Z76" s="474"/>
    </row>
    <row r="77" spans="1:26" ht="12.75" customHeight="1" x14ac:dyDescent="0.25">
      <c r="A77" s="514"/>
      <c r="B77" s="519"/>
      <c r="C77" s="519"/>
      <c r="D77" s="519"/>
      <c r="E77" s="519"/>
      <c r="F77" s="519"/>
      <c r="G77" s="519"/>
      <c r="H77" s="519"/>
      <c r="I77" s="514"/>
      <c r="J77" s="519"/>
      <c r="K77" s="474"/>
      <c r="L77" s="474"/>
      <c r="M77" s="474"/>
      <c r="N77" s="474"/>
      <c r="O77" s="474"/>
      <c r="P77" s="474"/>
      <c r="Q77" s="474"/>
      <c r="R77" s="474"/>
      <c r="S77" s="474"/>
      <c r="T77" s="474"/>
      <c r="U77" s="474"/>
      <c r="V77" s="474"/>
      <c r="W77" s="474"/>
      <c r="X77" s="474"/>
      <c r="Y77" s="474"/>
      <c r="Z77" s="474"/>
    </row>
    <row r="78" spans="1:26" ht="12.75" customHeight="1" x14ac:dyDescent="0.25">
      <c r="A78" s="514"/>
      <c r="B78" s="519"/>
      <c r="C78" s="519"/>
      <c r="D78" s="519"/>
      <c r="E78" s="519"/>
      <c r="F78" s="519"/>
      <c r="G78" s="519"/>
      <c r="H78" s="519"/>
      <c r="I78" s="514"/>
      <c r="J78" s="519"/>
      <c r="K78" s="474"/>
      <c r="L78" s="474"/>
      <c r="M78" s="474"/>
      <c r="N78" s="474"/>
      <c r="O78" s="474"/>
      <c r="P78" s="474"/>
      <c r="Q78" s="474"/>
      <c r="R78" s="474"/>
      <c r="S78" s="474"/>
      <c r="T78" s="474"/>
      <c r="U78" s="474"/>
      <c r="V78" s="474"/>
      <c r="W78" s="474"/>
      <c r="X78" s="474"/>
      <c r="Y78" s="474"/>
      <c r="Z78" s="474"/>
    </row>
    <row r="79" spans="1:26" ht="12.75" customHeight="1" x14ac:dyDescent="0.25">
      <c r="A79" s="514"/>
      <c r="B79" s="519"/>
      <c r="C79" s="519"/>
      <c r="D79" s="519"/>
      <c r="E79" s="519"/>
      <c r="F79" s="519"/>
      <c r="G79" s="519"/>
      <c r="H79" s="519"/>
      <c r="I79" s="514"/>
      <c r="J79" s="519"/>
      <c r="K79" s="474"/>
      <c r="L79" s="474"/>
      <c r="M79" s="474"/>
      <c r="N79" s="474"/>
      <c r="O79" s="474"/>
      <c r="P79" s="474"/>
      <c r="Q79" s="474"/>
      <c r="R79" s="474"/>
      <c r="S79" s="474"/>
      <c r="T79" s="474"/>
      <c r="U79" s="474"/>
      <c r="V79" s="474"/>
      <c r="W79" s="474"/>
      <c r="X79" s="474"/>
      <c r="Y79" s="474"/>
      <c r="Z79" s="474"/>
    </row>
    <row r="80" spans="1:26" ht="12.75" customHeight="1" x14ac:dyDescent="0.25">
      <c r="A80" s="514"/>
      <c r="B80" s="519"/>
      <c r="C80" s="519"/>
      <c r="D80" s="519"/>
      <c r="E80" s="519"/>
      <c r="F80" s="519"/>
      <c r="G80" s="519"/>
      <c r="H80" s="519"/>
      <c r="I80" s="514"/>
      <c r="J80" s="519"/>
      <c r="K80" s="474"/>
      <c r="L80" s="474"/>
      <c r="M80" s="474"/>
      <c r="N80" s="474"/>
      <c r="O80" s="474"/>
      <c r="P80" s="474"/>
      <c r="Q80" s="474"/>
      <c r="R80" s="474"/>
      <c r="S80" s="474"/>
      <c r="T80" s="474"/>
      <c r="U80" s="474"/>
      <c r="V80" s="474"/>
      <c r="W80" s="474"/>
      <c r="X80" s="474"/>
      <c r="Y80" s="474"/>
      <c r="Z80" s="474"/>
    </row>
    <row r="81" spans="1:26" ht="12.75" customHeight="1" x14ac:dyDescent="0.25">
      <c r="A81" s="514"/>
      <c r="B81" s="519"/>
      <c r="C81" s="519"/>
      <c r="D81" s="519"/>
      <c r="E81" s="519"/>
      <c r="F81" s="519"/>
      <c r="G81" s="519"/>
      <c r="H81" s="519"/>
      <c r="I81" s="514"/>
      <c r="J81" s="519"/>
      <c r="K81" s="474"/>
      <c r="L81" s="474"/>
      <c r="M81" s="474"/>
      <c r="N81" s="474"/>
      <c r="O81" s="474"/>
      <c r="P81" s="474"/>
      <c r="Q81" s="474"/>
      <c r="R81" s="474"/>
      <c r="S81" s="474"/>
      <c r="T81" s="474"/>
      <c r="U81" s="474"/>
      <c r="V81" s="474"/>
      <c r="W81" s="474"/>
      <c r="X81" s="474"/>
      <c r="Y81" s="474"/>
      <c r="Z81" s="474"/>
    </row>
    <row r="82" spans="1:26" ht="12.75" customHeight="1" x14ac:dyDescent="0.25">
      <c r="A82" s="514"/>
      <c r="B82" s="519"/>
      <c r="C82" s="519"/>
      <c r="D82" s="519"/>
      <c r="E82" s="519"/>
      <c r="F82" s="519"/>
      <c r="G82" s="519"/>
      <c r="H82" s="519"/>
      <c r="I82" s="514"/>
      <c r="J82" s="519"/>
      <c r="K82" s="474"/>
      <c r="L82" s="474"/>
      <c r="M82" s="474"/>
      <c r="N82" s="474"/>
      <c r="O82" s="474"/>
      <c r="P82" s="474"/>
      <c r="Q82" s="474"/>
      <c r="R82" s="474"/>
      <c r="S82" s="474"/>
      <c r="T82" s="474"/>
      <c r="U82" s="474"/>
      <c r="V82" s="474"/>
      <c r="W82" s="474"/>
      <c r="X82" s="474"/>
      <c r="Y82" s="474"/>
      <c r="Z82" s="474"/>
    </row>
    <row r="83" spans="1:26" ht="12.75" customHeight="1" x14ac:dyDescent="0.25">
      <c r="A83" s="514"/>
      <c r="B83" s="519"/>
      <c r="C83" s="519"/>
      <c r="D83" s="519"/>
      <c r="E83" s="519"/>
      <c r="F83" s="519"/>
      <c r="G83" s="519"/>
      <c r="H83" s="519"/>
      <c r="I83" s="514"/>
      <c r="J83" s="519"/>
      <c r="K83" s="474"/>
      <c r="L83" s="474"/>
      <c r="M83" s="474"/>
      <c r="N83" s="474"/>
      <c r="O83" s="474"/>
      <c r="P83" s="474"/>
      <c r="Q83" s="474"/>
      <c r="R83" s="474"/>
      <c r="S83" s="474"/>
      <c r="T83" s="474"/>
      <c r="U83" s="474"/>
      <c r="V83" s="474"/>
      <c r="W83" s="474"/>
      <c r="X83" s="474"/>
      <c r="Y83" s="474"/>
      <c r="Z83" s="474"/>
    </row>
    <row r="84" spans="1:26" ht="12.75" customHeight="1" x14ac:dyDescent="0.25">
      <c r="A84" s="514"/>
      <c r="B84" s="519"/>
      <c r="C84" s="519"/>
      <c r="D84" s="519"/>
      <c r="E84" s="519"/>
      <c r="F84" s="519"/>
      <c r="G84" s="519"/>
      <c r="H84" s="519"/>
      <c r="I84" s="514"/>
      <c r="J84" s="519"/>
      <c r="K84" s="474"/>
      <c r="L84" s="474"/>
      <c r="M84" s="474"/>
      <c r="N84" s="474"/>
      <c r="O84" s="474"/>
      <c r="P84" s="474"/>
      <c r="Q84" s="474"/>
      <c r="R84" s="474"/>
      <c r="S84" s="474"/>
      <c r="T84" s="474"/>
      <c r="U84" s="474"/>
      <c r="V84" s="474"/>
      <c r="W84" s="474"/>
      <c r="X84" s="474"/>
      <c r="Y84" s="474"/>
      <c r="Z84" s="474"/>
    </row>
    <row r="85" spans="1:26" ht="12.75" customHeight="1" x14ac:dyDescent="0.25">
      <c r="A85" s="514"/>
      <c r="B85" s="519"/>
      <c r="C85" s="519"/>
      <c r="D85" s="519"/>
      <c r="E85" s="519"/>
      <c r="F85" s="519"/>
      <c r="G85" s="519"/>
      <c r="H85" s="519"/>
      <c r="I85" s="514"/>
      <c r="J85" s="519"/>
      <c r="K85" s="474"/>
      <c r="L85" s="474"/>
      <c r="M85" s="474"/>
      <c r="N85" s="474"/>
      <c r="O85" s="474"/>
      <c r="P85" s="474"/>
      <c r="Q85" s="474"/>
      <c r="R85" s="474"/>
      <c r="S85" s="474"/>
      <c r="T85" s="474"/>
      <c r="U85" s="474"/>
      <c r="V85" s="474"/>
      <c r="W85" s="474"/>
      <c r="X85" s="474"/>
      <c r="Y85" s="474"/>
      <c r="Z85" s="474"/>
    </row>
    <row r="86" spans="1:26" ht="12.75" customHeight="1" x14ac:dyDescent="0.25">
      <c r="A86" s="514"/>
      <c r="B86" s="519"/>
      <c r="C86" s="519"/>
      <c r="D86" s="519"/>
      <c r="E86" s="519"/>
      <c r="F86" s="519"/>
      <c r="G86" s="519"/>
      <c r="H86" s="519"/>
      <c r="I86" s="514"/>
      <c r="J86" s="519"/>
      <c r="K86" s="474"/>
      <c r="L86" s="474"/>
      <c r="M86" s="474"/>
      <c r="N86" s="474"/>
      <c r="O86" s="474"/>
      <c r="P86" s="474"/>
      <c r="Q86" s="474"/>
      <c r="R86" s="474"/>
      <c r="S86" s="474"/>
      <c r="T86" s="474"/>
      <c r="U86" s="474"/>
      <c r="V86" s="474"/>
      <c r="W86" s="474"/>
      <c r="X86" s="474"/>
      <c r="Y86" s="474"/>
      <c r="Z86" s="474"/>
    </row>
    <row r="87" spans="1:26" ht="12.75" customHeight="1" x14ac:dyDescent="0.25">
      <c r="A87" s="514"/>
      <c r="B87" s="519"/>
      <c r="C87" s="519"/>
      <c r="D87" s="519"/>
      <c r="E87" s="519"/>
      <c r="F87" s="519"/>
      <c r="G87" s="519"/>
      <c r="H87" s="519"/>
      <c r="I87" s="514"/>
      <c r="J87" s="519"/>
      <c r="K87" s="474"/>
      <c r="L87" s="474"/>
      <c r="M87" s="474"/>
      <c r="N87" s="474"/>
      <c r="O87" s="474"/>
      <c r="P87" s="474"/>
      <c r="Q87" s="474"/>
      <c r="R87" s="474"/>
      <c r="S87" s="474"/>
      <c r="T87" s="474"/>
      <c r="U87" s="474"/>
      <c r="V87" s="474"/>
      <c r="W87" s="474"/>
      <c r="X87" s="474"/>
      <c r="Y87" s="474"/>
      <c r="Z87" s="474"/>
    </row>
    <row r="88" spans="1:26" ht="12.75" customHeight="1" x14ac:dyDescent="0.25">
      <c r="A88" s="514"/>
      <c r="B88" s="519"/>
      <c r="C88" s="519"/>
      <c r="D88" s="519"/>
      <c r="E88" s="519"/>
      <c r="F88" s="519"/>
      <c r="G88" s="519"/>
      <c r="H88" s="519"/>
      <c r="I88" s="514"/>
      <c r="J88" s="519"/>
      <c r="K88" s="474"/>
      <c r="L88" s="474"/>
      <c r="M88" s="474"/>
      <c r="N88" s="474"/>
      <c r="O88" s="474"/>
      <c r="P88" s="474"/>
      <c r="Q88" s="474"/>
      <c r="R88" s="474"/>
      <c r="S88" s="474"/>
      <c r="T88" s="474"/>
      <c r="U88" s="474"/>
      <c r="V88" s="474"/>
      <c r="W88" s="474"/>
      <c r="X88" s="474"/>
      <c r="Y88" s="474"/>
      <c r="Z88" s="474"/>
    </row>
    <row r="89" spans="1:26" ht="12.75" customHeight="1" x14ac:dyDescent="0.25">
      <c r="A89" s="514"/>
      <c r="B89" s="519"/>
      <c r="C89" s="519"/>
      <c r="D89" s="519"/>
      <c r="E89" s="519"/>
      <c r="F89" s="519"/>
      <c r="G89" s="519"/>
      <c r="H89" s="519"/>
      <c r="I89" s="514"/>
      <c r="J89" s="519"/>
      <c r="K89" s="474"/>
      <c r="L89" s="474"/>
      <c r="M89" s="474"/>
      <c r="N89" s="474"/>
      <c r="O89" s="474"/>
      <c r="P89" s="474"/>
      <c r="Q89" s="474"/>
      <c r="R89" s="474"/>
      <c r="S89" s="474"/>
      <c r="T89" s="474"/>
      <c r="U89" s="474"/>
      <c r="V89" s="474"/>
      <c r="W89" s="474"/>
      <c r="X89" s="474"/>
      <c r="Y89" s="474"/>
      <c r="Z89" s="474"/>
    </row>
    <row r="90" spans="1:26" ht="12.75" customHeight="1" x14ac:dyDescent="0.25">
      <c r="A90" s="514"/>
      <c r="B90" s="519"/>
      <c r="C90" s="519"/>
      <c r="D90" s="519"/>
      <c r="E90" s="519"/>
      <c r="F90" s="519"/>
      <c r="G90" s="519"/>
      <c r="H90" s="519"/>
      <c r="I90" s="514"/>
      <c r="J90" s="519"/>
      <c r="K90" s="474"/>
      <c r="L90" s="474"/>
      <c r="M90" s="474"/>
      <c r="N90" s="474"/>
      <c r="O90" s="474"/>
      <c r="P90" s="474"/>
      <c r="Q90" s="474"/>
      <c r="R90" s="474"/>
      <c r="S90" s="474"/>
      <c r="T90" s="474"/>
      <c r="U90" s="474"/>
      <c r="V90" s="474"/>
      <c r="W90" s="474"/>
      <c r="X90" s="474"/>
      <c r="Y90" s="474"/>
      <c r="Z90" s="474"/>
    </row>
    <row r="91" spans="1:26" ht="12.75" customHeight="1" x14ac:dyDescent="0.25">
      <c r="A91" s="514"/>
      <c r="B91" s="519"/>
      <c r="C91" s="519"/>
      <c r="D91" s="519"/>
      <c r="E91" s="519"/>
      <c r="F91" s="519"/>
      <c r="G91" s="519"/>
      <c r="H91" s="519"/>
      <c r="I91" s="514"/>
      <c r="J91" s="519"/>
      <c r="K91" s="474"/>
      <c r="L91" s="474"/>
      <c r="M91" s="474"/>
      <c r="N91" s="474"/>
      <c r="O91" s="474"/>
      <c r="P91" s="474"/>
      <c r="Q91" s="474"/>
      <c r="R91" s="474"/>
      <c r="S91" s="474"/>
      <c r="T91" s="474"/>
      <c r="U91" s="474"/>
      <c r="V91" s="474"/>
      <c r="W91" s="474"/>
      <c r="X91" s="474"/>
      <c r="Y91" s="474"/>
      <c r="Z91" s="474"/>
    </row>
    <row r="92" spans="1:26" ht="12.75" customHeight="1" x14ac:dyDescent="0.25">
      <c r="A92" s="514"/>
      <c r="B92" s="519"/>
      <c r="C92" s="519"/>
      <c r="D92" s="519"/>
      <c r="E92" s="519"/>
      <c r="F92" s="519"/>
      <c r="G92" s="519"/>
      <c r="H92" s="519"/>
      <c r="I92" s="514"/>
      <c r="J92" s="519"/>
      <c r="K92" s="474"/>
      <c r="L92" s="474"/>
      <c r="M92" s="474"/>
      <c r="N92" s="474"/>
      <c r="O92" s="474"/>
      <c r="P92" s="474"/>
      <c r="Q92" s="474"/>
      <c r="R92" s="474"/>
      <c r="S92" s="474"/>
      <c r="T92" s="474"/>
      <c r="U92" s="474"/>
      <c r="V92" s="474"/>
      <c r="W92" s="474"/>
      <c r="X92" s="474"/>
      <c r="Y92" s="474"/>
      <c r="Z92" s="474"/>
    </row>
    <row r="93" spans="1:26" ht="12.75" customHeight="1" x14ac:dyDescent="0.25">
      <c r="A93" s="514"/>
      <c r="B93" s="519"/>
      <c r="C93" s="519"/>
      <c r="D93" s="519"/>
      <c r="E93" s="519"/>
      <c r="F93" s="519"/>
      <c r="G93" s="519"/>
      <c r="H93" s="519"/>
      <c r="I93" s="514"/>
      <c r="J93" s="519"/>
      <c r="K93" s="474"/>
      <c r="L93" s="474"/>
      <c r="M93" s="474"/>
      <c r="N93" s="474"/>
      <c r="O93" s="474"/>
      <c r="P93" s="474"/>
      <c r="Q93" s="474"/>
      <c r="R93" s="474"/>
      <c r="S93" s="474"/>
      <c r="T93" s="474"/>
      <c r="U93" s="474"/>
      <c r="V93" s="474"/>
      <c r="W93" s="474"/>
      <c r="X93" s="474"/>
      <c r="Y93" s="474"/>
      <c r="Z93" s="474"/>
    </row>
    <row r="94" spans="1:26" ht="12.75" customHeight="1" x14ac:dyDescent="0.25">
      <c r="A94" s="514"/>
      <c r="B94" s="519"/>
      <c r="C94" s="519"/>
      <c r="D94" s="519"/>
      <c r="E94" s="519"/>
      <c r="F94" s="519"/>
      <c r="G94" s="519"/>
      <c r="H94" s="519"/>
      <c r="I94" s="514"/>
      <c r="J94" s="519"/>
      <c r="K94" s="474"/>
      <c r="L94" s="474"/>
      <c r="M94" s="474"/>
      <c r="N94" s="474"/>
      <c r="O94" s="474"/>
      <c r="P94" s="474"/>
      <c r="Q94" s="474"/>
      <c r="R94" s="474"/>
      <c r="S94" s="474"/>
      <c r="T94" s="474"/>
      <c r="U94" s="474"/>
      <c r="V94" s="474"/>
      <c r="W94" s="474"/>
      <c r="X94" s="474"/>
      <c r="Y94" s="474"/>
      <c r="Z94" s="474"/>
    </row>
    <row r="95" spans="1:26" ht="12.75" customHeight="1" x14ac:dyDescent="0.25">
      <c r="A95" s="514"/>
      <c r="B95" s="519"/>
      <c r="C95" s="519"/>
      <c r="D95" s="519"/>
      <c r="E95" s="519"/>
      <c r="F95" s="519"/>
      <c r="G95" s="519"/>
      <c r="H95" s="519"/>
      <c r="I95" s="514"/>
      <c r="J95" s="519"/>
      <c r="K95" s="474"/>
      <c r="L95" s="474"/>
      <c r="M95" s="474"/>
      <c r="N95" s="474"/>
      <c r="O95" s="474"/>
      <c r="P95" s="474"/>
      <c r="Q95" s="474"/>
      <c r="R95" s="474"/>
      <c r="S95" s="474"/>
      <c r="T95" s="474"/>
      <c r="U95" s="474"/>
      <c r="V95" s="474"/>
      <c r="W95" s="474"/>
      <c r="X95" s="474"/>
      <c r="Y95" s="474"/>
      <c r="Z95" s="474"/>
    </row>
    <row r="96" spans="1:26" ht="12.75" customHeight="1" x14ac:dyDescent="0.25">
      <c r="A96" s="514"/>
      <c r="B96" s="519"/>
      <c r="C96" s="519"/>
      <c r="D96" s="519"/>
      <c r="E96" s="519"/>
      <c r="F96" s="519"/>
      <c r="G96" s="519"/>
      <c r="H96" s="519"/>
      <c r="I96" s="514"/>
      <c r="J96" s="519"/>
      <c r="K96" s="474"/>
      <c r="L96" s="474"/>
      <c r="M96" s="474"/>
      <c r="N96" s="474"/>
      <c r="O96" s="474"/>
      <c r="P96" s="474"/>
      <c r="Q96" s="474"/>
      <c r="R96" s="474"/>
      <c r="S96" s="474"/>
      <c r="T96" s="474"/>
      <c r="U96" s="474"/>
      <c r="V96" s="474"/>
      <c r="W96" s="474"/>
      <c r="X96" s="474"/>
      <c r="Y96" s="474"/>
      <c r="Z96" s="474"/>
    </row>
    <row r="97" spans="1:26" ht="12.75" customHeight="1" x14ac:dyDescent="0.25">
      <c r="A97" s="514"/>
      <c r="B97" s="519"/>
      <c r="C97" s="519"/>
      <c r="D97" s="519"/>
      <c r="E97" s="519"/>
      <c r="F97" s="519"/>
      <c r="G97" s="519"/>
      <c r="H97" s="519"/>
      <c r="I97" s="514"/>
      <c r="J97" s="519"/>
      <c r="K97" s="474"/>
      <c r="L97" s="474"/>
      <c r="M97" s="474"/>
      <c r="N97" s="474"/>
      <c r="O97" s="474"/>
      <c r="P97" s="474"/>
      <c r="Q97" s="474"/>
      <c r="R97" s="474"/>
      <c r="S97" s="474"/>
      <c r="T97" s="474"/>
      <c r="U97" s="474"/>
      <c r="V97" s="474"/>
      <c r="W97" s="474"/>
      <c r="X97" s="474"/>
      <c r="Y97" s="474"/>
      <c r="Z97" s="474"/>
    </row>
    <row r="98" spans="1:26" ht="12.75" customHeight="1" x14ac:dyDescent="0.25">
      <c r="A98" s="514"/>
      <c r="B98" s="519"/>
      <c r="C98" s="519"/>
      <c r="D98" s="519"/>
      <c r="E98" s="519"/>
      <c r="F98" s="519"/>
      <c r="G98" s="519"/>
      <c r="H98" s="519"/>
      <c r="I98" s="514"/>
      <c r="J98" s="519"/>
      <c r="K98" s="474"/>
      <c r="L98" s="474"/>
      <c r="M98" s="474"/>
      <c r="N98" s="474"/>
      <c r="O98" s="474"/>
      <c r="P98" s="474"/>
      <c r="Q98" s="474"/>
      <c r="R98" s="474"/>
      <c r="S98" s="474"/>
      <c r="T98" s="474"/>
      <c r="U98" s="474"/>
      <c r="V98" s="474"/>
      <c r="W98" s="474"/>
      <c r="X98" s="474"/>
      <c r="Y98" s="474"/>
      <c r="Z98" s="474"/>
    </row>
    <row r="99" spans="1:26" ht="12.75" customHeight="1" x14ac:dyDescent="0.25">
      <c r="A99" s="514"/>
      <c r="B99" s="519"/>
      <c r="C99" s="519"/>
      <c r="D99" s="519"/>
      <c r="E99" s="519"/>
      <c r="F99" s="519"/>
      <c r="G99" s="519"/>
      <c r="H99" s="519"/>
      <c r="I99" s="514"/>
      <c r="J99" s="519"/>
      <c r="K99" s="474"/>
      <c r="L99" s="474"/>
      <c r="M99" s="474"/>
      <c r="N99" s="474"/>
      <c r="O99" s="474"/>
      <c r="P99" s="474"/>
      <c r="Q99" s="474"/>
      <c r="R99" s="474"/>
      <c r="S99" s="474"/>
      <c r="T99" s="474"/>
      <c r="U99" s="474"/>
      <c r="V99" s="474"/>
      <c r="W99" s="474"/>
      <c r="X99" s="474"/>
      <c r="Y99" s="474"/>
      <c r="Z99" s="474"/>
    </row>
    <row r="100" spans="1:26" ht="12.75" customHeight="1" x14ac:dyDescent="0.25">
      <c r="A100" s="514"/>
      <c r="B100" s="519"/>
      <c r="C100" s="519"/>
      <c r="D100" s="519"/>
      <c r="E100" s="519"/>
      <c r="F100" s="519"/>
      <c r="G100" s="519"/>
      <c r="H100" s="519"/>
      <c r="I100" s="514"/>
      <c r="J100" s="519"/>
      <c r="K100" s="474"/>
      <c r="L100" s="474"/>
      <c r="M100" s="474"/>
      <c r="N100" s="474"/>
      <c r="O100" s="474"/>
      <c r="P100" s="474"/>
      <c r="Q100" s="474"/>
      <c r="R100" s="474"/>
      <c r="S100" s="474"/>
      <c r="T100" s="474"/>
      <c r="U100" s="474"/>
      <c r="V100" s="474"/>
      <c r="W100" s="474"/>
      <c r="X100" s="474"/>
      <c r="Y100" s="474"/>
      <c r="Z100" s="474"/>
    </row>
    <row r="101" spans="1:26" ht="12.75" customHeight="1" x14ac:dyDescent="0.25">
      <c r="A101" s="514"/>
      <c r="B101" s="519"/>
      <c r="C101" s="519"/>
      <c r="D101" s="519"/>
      <c r="E101" s="519"/>
      <c r="F101" s="519"/>
      <c r="G101" s="519"/>
      <c r="H101" s="519"/>
      <c r="I101" s="514"/>
      <c r="J101" s="519"/>
      <c r="K101" s="474"/>
      <c r="L101" s="474"/>
      <c r="M101" s="474"/>
      <c r="N101" s="474"/>
      <c r="O101" s="474"/>
      <c r="P101" s="474"/>
      <c r="Q101" s="474"/>
      <c r="R101" s="474"/>
      <c r="S101" s="474"/>
      <c r="T101" s="474"/>
      <c r="U101" s="474"/>
      <c r="V101" s="474"/>
      <c r="W101" s="474"/>
      <c r="X101" s="474"/>
      <c r="Y101" s="474"/>
      <c r="Z101" s="474"/>
    </row>
    <row r="102" spans="1:26" ht="12.75" customHeight="1" x14ac:dyDescent="0.25">
      <c r="A102" s="514"/>
      <c r="B102" s="519"/>
      <c r="C102" s="519"/>
      <c r="D102" s="519"/>
      <c r="E102" s="519"/>
      <c r="F102" s="519"/>
      <c r="G102" s="519"/>
      <c r="H102" s="519"/>
      <c r="I102" s="514"/>
      <c r="J102" s="519"/>
      <c r="K102" s="474"/>
      <c r="L102" s="474"/>
      <c r="M102" s="474"/>
      <c r="N102" s="474"/>
      <c r="O102" s="474"/>
      <c r="P102" s="474"/>
      <c r="Q102" s="474"/>
      <c r="R102" s="474"/>
      <c r="S102" s="474"/>
      <c r="T102" s="474"/>
      <c r="U102" s="474"/>
      <c r="V102" s="474"/>
      <c r="W102" s="474"/>
      <c r="X102" s="474"/>
      <c r="Y102" s="474"/>
      <c r="Z102" s="474"/>
    </row>
    <row r="103" spans="1:26" ht="12.75" customHeight="1" x14ac:dyDescent="0.25">
      <c r="A103" s="514"/>
      <c r="B103" s="519"/>
      <c r="C103" s="519"/>
      <c r="D103" s="519"/>
      <c r="E103" s="519"/>
      <c r="F103" s="519"/>
      <c r="G103" s="519"/>
      <c r="H103" s="519"/>
      <c r="I103" s="514"/>
      <c r="J103" s="519"/>
      <c r="K103" s="474"/>
      <c r="L103" s="474"/>
      <c r="M103" s="474"/>
      <c r="N103" s="474"/>
      <c r="O103" s="474"/>
      <c r="P103" s="474"/>
      <c r="Q103" s="474"/>
      <c r="R103" s="474"/>
      <c r="S103" s="474"/>
      <c r="T103" s="474"/>
      <c r="U103" s="474"/>
      <c r="V103" s="474"/>
      <c r="W103" s="474"/>
      <c r="X103" s="474"/>
      <c r="Y103" s="474"/>
      <c r="Z103" s="474"/>
    </row>
    <row r="104" spans="1:26" ht="12.75" customHeight="1" x14ac:dyDescent="0.25">
      <c r="A104" s="514"/>
      <c r="B104" s="519"/>
      <c r="C104" s="519"/>
      <c r="D104" s="519"/>
      <c r="E104" s="519"/>
      <c r="F104" s="519"/>
      <c r="G104" s="519"/>
      <c r="H104" s="519"/>
      <c r="I104" s="514"/>
      <c r="J104" s="519"/>
      <c r="K104" s="474"/>
      <c r="L104" s="474"/>
      <c r="M104" s="474"/>
      <c r="N104" s="474"/>
      <c r="O104" s="474"/>
      <c r="P104" s="474"/>
      <c r="Q104" s="474"/>
      <c r="R104" s="474"/>
      <c r="S104" s="474"/>
      <c r="T104" s="474"/>
      <c r="U104" s="474"/>
      <c r="V104" s="474"/>
      <c r="W104" s="474"/>
      <c r="X104" s="474"/>
      <c r="Y104" s="474"/>
      <c r="Z104" s="474"/>
    </row>
    <row r="105" spans="1:26" ht="12.75" customHeight="1" x14ac:dyDescent="0.25">
      <c r="A105" s="514"/>
      <c r="B105" s="519"/>
      <c r="C105" s="519"/>
      <c r="D105" s="519"/>
      <c r="E105" s="519"/>
      <c r="F105" s="519"/>
      <c r="G105" s="519"/>
      <c r="H105" s="519"/>
      <c r="I105" s="514"/>
      <c r="J105" s="519"/>
      <c r="K105" s="474"/>
      <c r="L105" s="474"/>
      <c r="M105" s="474"/>
      <c r="N105" s="474"/>
      <c r="O105" s="474"/>
      <c r="P105" s="474"/>
      <c r="Q105" s="474"/>
      <c r="R105" s="474"/>
      <c r="S105" s="474"/>
      <c r="T105" s="474"/>
      <c r="U105" s="474"/>
      <c r="V105" s="474"/>
      <c r="W105" s="474"/>
      <c r="X105" s="474"/>
      <c r="Y105" s="474"/>
      <c r="Z105" s="474"/>
    </row>
    <row r="106" spans="1:26" ht="12.75" customHeight="1" x14ac:dyDescent="0.25">
      <c r="A106" s="514"/>
      <c r="B106" s="519"/>
      <c r="C106" s="519"/>
      <c r="D106" s="519"/>
      <c r="E106" s="519"/>
      <c r="F106" s="519"/>
      <c r="G106" s="519"/>
      <c r="H106" s="519"/>
      <c r="I106" s="514"/>
      <c r="J106" s="519"/>
      <c r="K106" s="474"/>
      <c r="L106" s="474"/>
      <c r="M106" s="474"/>
      <c r="N106" s="474"/>
      <c r="O106" s="474"/>
      <c r="P106" s="474"/>
      <c r="Q106" s="474"/>
      <c r="R106" s="474"/>
      <c r="S106" s="474"/>
      <c r="T106" s="474"/>
      <c r="U106" s="474"/>
      <c r="V106" s="474"/>
      <c r="W106" s="474"/>
      <c r="X106" s="474"/>
      <c r="Y106" s="474"/>
      <c r="Z106" s="474"/>
    </row>
    <row r="107" spans="1:26" ht="12.75" customHeight="1" x14ac:dyDescent="0.25">
      <c r="A107" s="514"/>
      <c r="B107" s="519"/>
      <c r="C107" s="519"/>
      <c r="D107" s="519"/>
      <c r="E107" s="519"/>
      <c r="F107" s="519"/>
      <c r="G107" s="519"/>
      <c r="H107" s="519"/>
      <c r="I107" s="514"/>
      <c r="J107" s="519"/>
      <c r="K107" s="474"/>
      <c r="L107" s="474"/>
      <c r="M107" s="474"/>
      <c r="N107" s="474"/>
      <c r="O107" s="474"/>
      <c r="P107" s="474"/>
      <c r="Q107" s="474"/>
      <c r="R107" s="474"/>
      <c r="S107" s="474"/>
      <c r="T107" s="474"/>
      <c r="U107" s="474"/>
      <c r="V107" s="474"/>
      <c r="W107" s="474"/>
      <c r="X107" s="474"/>
      <c r="Y107" s="474"/>
      <c r="Z107" s="474"/>
    </row>
    <row r="108" spans="1:26" ht="12.75" customHeight="1" x14ac:dyDescent="0.25">
      <c r="A108" s="514"/>
      <c r="B108" s="519"/>
      <c r="C108" s="519"/>
      <c r="D108" s="519"/>
      <c r="E108" s="519"/>
      <c r="F108" s="519"/>
      <c r="G108" s="519"/>
      <c r="H108" s="519"/>
      <c r="I108" s="514"/>
      <c r="J108" s="519"/>
      <c r="K108" s="474"/>
      <c r="L108" s="474"/>
      <c r="M108" s="474"/>
      <c r="N108" s="474"/>
      <c r="O108" s="474"/>
      <c r="P108" s="474"/>
      <c r="Q108" s="474"/>
      <c r="R108" s="474"/>
      <c r="S108" s="474"/>
      <c r="T108" s="474"/>
      <c r="U108" s="474"/>
      <c r="V108" s="474"/>
      <c r="W108" s="474"/>
      <c r="X108" s="474"/>
      <c r="Y108" s="474"/>
      <c r="Z108" s="474"/>
    </row>
    <row r="109" spans="1:26" ht="12.75" customHeight="1" x14ac:dyDescent="0.25">
      <c r="A109" s="514"/>
      <c r="B109" s="519"/>
      <c r="C109" s="519"/>
      <c r="D109" s="519"/>
      <c r="E109" s="519"/>
      <c r="F109" s="519"/>
      <c r="G109" s="519"/>
      <c r="H109" s="519"/>
      <c r="I109" s="514"/>
      <c r="J109" s="519"/>
      <c r="K109" s="474"/>
      <c r="L109" s="474"/>
      <c r="M109" s="474"/>
      <c r="N109" s="474"/>
      <c r="O109" s="474"/>
      <c r="P109" s="474"/>
      <c r="Q109" s="474"/>
      <c r="R109" s="474"/>
      <c r="S109" s="474"/>
      <c r="T109" s="474"/>
      <c r="U109" s="474"/>
      <c r="V109" s="474"/>
      <c r="W109" s="474"/>
      <c r="X109" s="474"/>
      <c r="Y109" s="474"/>
      <c r="Z109" s="474"/>
    </row>
    <row r="110" spans="1:26" ht="12.75" customHeight="1" x14ac:dyDescent="0.25">
      <c r="A110" s="514"/>
      <c r="B110" s="519"/>
      <c r="C110" s="519"/>
      <c r="D110" s="519"/>
      <c r="E110" s="519"/>
      <c r="F110" s="519"/>
      <c r="G110" s="519"/>
      <c r="H110" s="519"/>
      <c r="I110" s="514"/>
      <c r="J110" s="519"/>
      <c r="K110" s="474"/>
      <c r="L110" s="474"/>
      <c r="M110" s="474"/>
      <c r="N110" s="474"/>
      <c r="O110" s="474"/>
      <c r="P110" s="474"/>
      <c r="Q110" s="474"/>
      <c r="R110" s="474"/>
      <c r="S110" s="474"/>
      <c r="T110" s="474"/>
      <c r="U110" s="474"/>
      <c r="V110" s="474"/>
      <c r="W110" s="474"/>
      <c r="X110" s="474"/>
      <c r="Y110" s="474"/>
      <c r="Z110" s="474"/>
    </row>
    <row r="111" spans="1:26" ht="12.75" customHeight="1" x14ac:dyDescent="0.25">
      <c r="A111" s="514"/>
      <c r="B111" s="519"/>
      <c r="C111" s="519"/>
      <c r="D111" s="519"/>
      <c r="E111" s="519"/>
      <c r="F111" s="519"/>
      <c r="G111" s="519"/>
      <c r="H111" s="519"/>
      <c r="I111" s="514"/>
      <c r="J111" s="519"/>
      <c r="K111" s="474"/>
      <c r="L111" s="474"/>
      <c r="M111" s="474"/>
      <c r="N111" s="474"/>
      <c r="O111" s="474"/>
      <c r="P111" s="474"/>
      <c r="Q111" s="474"/>
      <c r="R111" s="474"/>
      <c r="S111" s="474"/>
      <c r="T111" s="474"/>
      <c r="U111" s="474"/>
      <c r="V111" s="474"/>
      <c r="W111" s="474"/>
      <c r="X111" s="474"/>
      <c r="Y111" s="474"/>
      <c r="Z111" s="474"/>
    </row>
    <row r="112" spans="1:26" ht="12.75" customHeight="1" x14ac:dyDescent="0.25">
      <c r="A112" s="514"/>
      <c r="B112" s="519"/>
      <c r="C112" s="519"/>
      <c r="D112" s="519"/>
      <c r="E112" s="519"/>
      <c r="F112" s="519"/>
      <c r="G112" s="519"/>
      <c r="H112" s="519"/>
      <c r="I112" s="514"/>
      <c r="J112" s="519"/>
      <c r="K112" s="474"/>
      <c r="L112" s="474"/>
      <c r="M112" s="474"/>
      <c r="N112" s="474"/>
      <c r="O112" s="474"/>
      <c r="P112" s="474"/>
      <c r="Q112" s="474"/>
      <c r="R112" s="474"/>
      <c r="S112" s="474"/>
      <c r="T112" s="474"/>
      <c r="U112" s="474"/>
      <c r="V112" s="474"/>
      <c r="W112" s="474"/>
      <c r="X112" s="474"/>
      <c r="Y112" s="474"/>
      <c r="Z112" s="474"/>
    </row>
    <row r="113" spans="1:26" ht="12.75" customHeight="1" x14ac:dyDescent="0.25">
      <c r="A113" s="514"/>
      <c r="B113" s="519"/>
      <c r="C113" s="519"/>
      <c r="D113" s="519"/>
      <c r="E113" s="519"/>
      <c r="F113" s="519"/>
      <c r="G113" s="519"/>
      <c r="H113" s="519"/>
      <c r="I113" s="514"/>
      <c r="J113" s="519"/>
      <c r="K113" s="474"/>
      <c r="L113" s="474"/>
      <c r="M113" s="474"/>
      <c r="N113" s="474"/>
      <c r="O113" s="474"/>
      <c r="P113" s="474"/>
      <c r="Q113" s="474"/>
      <c r="R113" s="474"/>
      <c r="S113" s="474"/>
      <c r="T113" s="474"/>
      <c r="U113" s="474"/>
      <c r="V113" s="474"/>
      <c r="W113" s="474"/>
      <c r="X113" s="474"/>
      <c r="Y113" s="474"/>
      <c r="Z113" s="474"/>
    </row>
    <row r="114" spans="1:26" ht="12.75" customHeight="1" x14ac:dyDescent="0.25">
      <c r="A114" s="514"/>
      <c r="B114" s="519"/>
      <c r="C114" s="519"/>
      <c r="D114" s="519"/>
      <c r="E114" s="519"/>
      <c r="F114" s="519"/>
      <c r="G114" s="519"/>
      <c r="H114" s="519"/>
      <c r="I114" s="514"/>
      <c r="J114" s="519"/>
      <c r="K114" s="474"/>
      <c r="L114" s="474"/>
      <c r="M114" s="474"/>
      <c r="N114" s="474"/>
      <c r="O114" s="474"/>
      <c r="P114" s="474"/>
      <c r="Q114" s="474"/>
      <c r="R114" s="474"/>
      <c r="S114" s="474"/>
      <c r="T114" s="474"/>
      <c r="U114" s="474"/>
      <c r="V114" s="474"/>
      <c r="W114" s="474"/>
      <c r="X114" s="474"/>
      <c r="Y114" s="474"/>
      <c r="Z114" s="474"/>
    </row>
    <row r="115" spans="1:26" ht="12.75" customHeight="1" x14ac:dyDescent="0.25">
      <c r="A115" s="514"/>
      <c r="B115" s="519"/>
      <c r="C115" s="519"/>
      <c r="D115" s="519"/>
      <c r="E115" s="519"/>
      <c r="F115" s="519"/>
      <c r="G115" s="519"/>
      <c r="H115" s="519"/>
      <c r="I115" s="514"/>
      <c r="J115" s="519"/>
      <c r="K115" s="474"/>
      <c r="L115" s="474"/>
      <c r="M115" s="474"/>
      <c r="N115" s="474"/>
      <c r="O115" s="474"/>
      <c r="P115" s="474"/>
      <c r="Q115" s="474"/>
      <c r="R115" s="474"/>
      <c r="S115" s="474"/>
      <c r="T115" s="474"/>
      <c r="U115" s="474"/>
      <c r="V115" s="474"/>
      <c r="W115" s="474"/>
      <c r="X115" s="474"/>
      <c r="Y115" s="474"/>
      <c r="Z115" s="474"/>
    </row>
    <row r="116" spans="1:26" ht="12.75" customHeight="1" x14ac:dyDescent="0.25">
      <c r="A116" s="514"/>
      <c r="B116" s="519"/>
      <c r="C116" s="519"/>
      <c r="D116" s="519"/>
      <c r="E116" s="519"/>
      <c r="F116" s="519"/>
      <c r="G116" s="519"/>
      <c r="H116" s="519"/>
      <c r="I116" s="514"/>
      <c r="J116" s="519"/>
      <c r="K116" s="474"/>
      <c r="L116" s="474"/>
      <c r="M116" s="474"/>
      <c r="N116" s="474"/>
      <c r="O116" s="474"/>
      <c r="P116" s="474"/>
      <c r="Q116" s="474"/>
      <c r="R116" s="474"/>
      <c r="S116" s="474"/>
      <c r="T116" s="474"/>
      <c r="U116" s="474"/>
      <c r="V116" s="474"/>
      <c r="W116" s="474"/>
      <c r="X116" s="474"/>
      <c r="Y116" s="474"/>
      <c r="Z116" s="474"/>
    </row>
    <row r="117" spans="1:26" ht="12.75" customHeight="1" x14ac:dyDescent="0.25">
      <c r="A117" s="514"/>
      <c r="B117" s="519"/>
      <c r="C117" s="519"/>
      <c r="D117" s="519"/>
      <c r="E117" s="519"/>
      <c r="F117" s="519"/>
      <c r="G117" s="519"/>
      <c r="H117" s="519"/>
      <c r="I117" s="514"/>
      <c r="J117" s="519"/>
      <c r="K117" s="474"/>
      <c r="L117" s="474"/>
      <c r="M117" s="474"/>
      <c r="N117" s="474"/>
      <c r="O117" s="474"/>
      <c r="P117" s="474"/>
      <c r="Q117" s="474"/>
      <c r="R117" s="474"/>
      <c r="S117" s="474"/>
      <c r="T117" s="474"/>
      <c r="U117" s="474"/>
      <c r="V117" s="474"/>
      <c r="W117" s="474"/>
      <c r="X117" s="474"/>
      <c r="Y117" s="474"/>
      <c r="Z117" s="474"/>
    </row>
    <row r="118" spans="1:26" ht="12.75" customHeight="1" x14ac:dyDescent="0.25">
      <c r="A118" s="514"/>
      <c r="B118" s="519"/>
      <c r="C118" s="519"/>
      <c r="D118" s="519"/>
      <c r="E118" s="519"/>
      <c r="F118" s="519"/>
      <c r="G118" s="519"/>
      <c r="H118" s="519"/>
      <c r="I118" s="514"/>
      <c r="J118" s="519"/>
      <c r="K118" s="474"/>
      <c r="L118" s="474"/>
      <c r="M118" s="474"/>
      <c r="N118" s="474"/>
      <c r="O118" s="474"/>
      <c r="P118" s="474"/>
      <c r="Q118" s="474"/>
      <c r="R118" s="474"/>
      <c r="S118" s="474"/>
      <c r="T118" s="474"/>
      <c r="U118" s="474"/>
      <c r="V118" s="474"/>
      <c r="W118" s="474"/>
      <c r="X118" s="474"/>
      <c r="Y118" s="474"/>
      <c r="Z118" s="474"/>
    </row>
    <row r="119" spans="1:26" ht="12.75" customHeight="1" x14ac:dyDescent="0.25">
      <c r="A119" s="514"/>
      <c r="B119" s="519"/>
      <c r="C119" s="519"/>
      <c r="D119" s="519"/>
      <c r="E119" s="519"/>
      <c r="F119" s="519"/>
      <c r="G119" s="519"/>
      <c r="H119" s="519"/>
      <c r="I119" s="514"/>
      <c r="J119" s="519"/>
      <c r="K119" s="474"/>
      <c r="L119" s="474"/>
      <c r="M119" s="474"/>
      <c r="N119" s="474"/>
      <c r="O119" s="474"/>
      <c r="P119" s="474"/>
      <c r="Q119" s="474"/>
      <c r="R119" s="474"/>
      <c r="S119" s="474"/>
      <c r="T119" s="474"/>
      <c r="U119" s="474"/>
      <c r="V119" s="474"/>
      <c r="W119" s="474"/>
      <c r="X119" s="474"/>
      <c r="Y119" s="474"/>
      <c r="Z119" s="474"/>
    </row>
    <row r="120" spans="1:26" ht="12.75" customHeight="1" x14ac:dyDescent="0.25">
      <c r="A120" s="514"/>
      <c r="B120" s="519"/>
      <c r="C120" s="519"/>
      <c r="D120" s="519"/>
      <c r="E120" s="519"/>
      <c r="F120" s="519"/>
      <c r="G120" s="519"/>
      <c r="H120" s="519"/>
      <c r="I120" s="514"/>
      <c r="J120" s="519"/>
      <c r="K120" s="474"/>
      <c r="L120" s="474"/>
      <c r="M120" s="474"/>
      <c r="N120" s="474"/>
      <c r="O120" s="474"/>
      <c r="P120" s="474"/>
      <c r="Q120" s="474"/>
      <c r="R120" s="474"/>
      <c r="S120" s="474"/>
      <c r="T120" s="474"/>
      <c r="U120" s="474"/>
      <c r="V120" s="474"/>
      <c r="W120" s="474"/>
      <c r="X120" s="474"/>
      <c r="Y120" s="474"/>
      <c r="Z120" s="474"/>
    </row>
    <row r="121" spans="1:26" ht="12.75" customHeight="1" x14ac:dyDescent="0.25">
      <c r="A121" s="514"/>
      <c r="B121" s="519"/>
      <c r="C121" s="519"/>
      <c r="D121" s="519"/>
      <c r="E121" s="519"/>
      <c r="F121" s="519"/>
      <c r="G121" s="519"/>
      <c r="H121" s="519"/>
      <c r="I121" s="514"/>
      <c r="J121" s="519"/>
      <c r="K121" s="474"/>
      <c r="L121" s="474"/>
      <c r="M121" s="474"/>
      <c r="N121" s="474"/>
      <c r="O121" s="474"/>
      <c r="P121" s="474"/>
      <c r="Q121" s="474"/>
      <c r="R121" s="474"/>
      <c r="S121" s="474"/>
      <c r="T121" s="474"/>
      <c r="U121" s="474"/>
      <c r="V121" s="474"/>
      <c r="W121" s="474"/>
      <c r="X121" s="474"/>
      <c r="Y121" s="474"/>
      <c r="Z121" s="474"/>
    </row>
    <row r="122" spans="1:26" ht="12.75" customHeight="1" x14ac:dyDescent="0.25">
      <c r="A122" s="514"/>
      <c r="B122" s="519"/>
      <c r="C122" s="519"/>
      <c r="D122" s="519"/>
      <c r="E122" s="519"/>
      <c r="F122" s="519"/>
      <c r="G122" s="519"/>
      <c r="H122" s="519"/>
      <c r="I122" s="514"/>
      <c r="J122" s="519"/>
      <c r="K122" s="474"/>
      <c r="L122" s="474"/>
      <c r="M122" s="474"/>
      <c r="N122" s="474"/>
      <c r="O122" s="474"/>
      <c r="P122" s="474"/>
      <c r="Q122" s="474"/>
      <c r="R122" s="474"/>
      <c r="S122" s="474"/>
      <c r="T122" s="474"/>
      <c r="U122" s="474"/>
      <c r="V122" s="474"/>
      <c r="W122" s="474"/>
      <c r="X122" s="474"/>
      <c r="Y122" s="474"/>
      <c r="Z122" s="474"/>
    </row>
    <row r="123" spans="1:26" ht="12.75" customHeight="1" x14ac:dyDescent="0.25">
      <c r="A123" s="514"/>
      <c r="B123" s="519"/>
      <c r="C123" s="519"/>
      <c r="D123" s="519"/>
      <c r="E123" s="519"/>
      <c r="F123" s="519"/>
      <c r="G123" s="519"/>
      <c r="H123" s="519"/>
      <c r="I123" s="514"/>
      <c r="J123" s="519"/>
      <c r="K123" s="474"/>
      <c r="L123" s="474"/>
      <c r="M123" s="474"/>
      <c r="N123" s="474"/>
      <c r="O123" s="474"/>
      <c r="P123" s="474"/>
      <c r="Q123" s="474"/>
      <c r="R123" s="474"/>
      <c r="S123" s="474"/>
      <c r="T123" s="474"/>
      <c r="U123" s="474"/>
      <c r="V123" s="474"/>
      <c r="W123" s="474"/>
      <c r="X123" s="474"/>
      <c r="Y123" s="474"/>
      <c r="Z123" s="474"/>
    </row>
    <row r="124" spans="1:26" ht="12.75" customHeight="1" x14ac:dyDescent="0.25">
      <c r="A124" s="514"/>
      <c r="B124" s="519"/>
      <c r="C124" s="519"/>
      <c r="D124" s="519"/>
      <c r="E124" s="519"/>
      <c r="F124" s="519"/>
      <c r="G124" s="519"/>
      <c r="H124" s="519"/>
      <c r="I124" s="514"/>
      <c r="J124" s="519"/>
      <c r="K124" s="474"/>
      <c r="L124" s="474"/>
      <c r="M124" s="474"/>
      <c r="N124" s="474"/>
      <c r="O124" s="474"/>
      <c r="P124" s="474"/>
      <c r="Q124" s="474"/>
      <c r="R124" s="474"/>
      <c r="S124" s="474"/>
      <c r="T124" s="474"/>
      <c r="U124" s="474"/>
      <c r="V124" s="474"/>
      <c r="W124" s="474"/>
      <c r="X124" s="474"/>
      <c r="Y124" s="474"/>
      <c r="Z124" s="474"/>
    </row>
    <row r="125" spans="1:26" ht="12.75" customHeight="1" x14ac:dyDescent="0.25">
      <c r="A125" s="514"/>
      <c r="B125" s="519"/>
      <c r="C125" s="519"/>
      <c r="D125" s="519"/>
      <c r="E125" s="519"/>
      <c r="F125" s="519"/>
      <c r="G125" s="519"/>
      <c r="H125" s="519"/>
      <c r="I125" s="514"/>
      <c r="J125" s="519"/>
      <c r="K125" s="474"/>
      <c r="L125" s="474"/>
      <c r="M125" s="474"/>
      <c r="N125" s="474"/>
      <c r="O125" s="474"/>
      <c r="P125" s="474"/>
      <c r="Q125" s="474"/>
      <c r="R125" s="474"/>
      <c r="S125" s="474"/>
      <c r="T125" s="474"/>
      <c r="U125" s="474"/>
      <c r="V125" s="474"/>
      <c r="W125" s="474"/>
      <c r="X125" s="474"/>
      <c r="Y125" s="474"/>
      <c r="Z125" s="474"/>
    </row>
    <row r="126" spans="1:26" ht="12.75" customHeight="1" x14ac:dyDescent="0.25">
      <c r="A126" s="514"/>
      <c r="B126" s="519"/>
      <c r="C126" s="519"/>
      <c r="D126" s="519"/>
      <c r="E126" s="519"/>
      <c r="F126" s="519"/>
      <c r="G126" s="519"/>
      <c r="H126" s="519"/>
      <c r="I126" s="514"/>
      <c r="J126" s="519"/>
      <c r="K126" s="474"/>
      <c r="L126" s="474"/>
      <c r="M126" s="474"/>
      <c r="N126" s="474"/>
      <c r="O126" s="474"/>
      <c r="P126" s="474"/>
      <c r="Q126" s="474"/>
      <c r="R126" s="474"/>
      <c r="S126" s="474"/>
      <c r="T126" s="474"/>
      <c r="U126" s="474"/>
      <c r="V126" s="474"/>
      <c r="W126" s="474"/>
      <c r="X126" s="474"/>
      <c r="Y126" s="474"/>
      <c r="Z126" s="474"/>
    </row>
    <row r="127" spans="1:26" ht="12.75" customHeight="1" x14ac:dyDescent="0.25">
      <c r="A127" s="514"/>
      <c r="B127" s="519"/>
      <c r="C127" s="519"/>
      <c r="D127" s="519"/>
      <c r="E127" s="519"/>
      <c r="F127" s="519"/>
      <c r="G127" s="519"/>
      <c r="H127" s="519"/>
      <c r="I127" s="514"/>
      <c r="J127" s="519"/>
      <c r="K127" s="474"/>
      <c r="L127" s="474"/>
      <c r="M127" s="474"/>
      <c r="N127" s="474"/>
      <c r="O127" s="474"/>
      <c r="P127" s="474"/>
      <c r="Q127" s="474"/>
      <c r="R127" s="474"/>
      <c r="S127" s="474"/>
      <c r="T127" s="474"/>
      <c r="U127" s="474"/>
      <c r="V127" s="474"/>
      <c r="W127" s="474"/>
      <c r="X127" s="474"/>
      <c r="Y127" s="474"/>
      <c r="Z127" s="474"/>
    </row>
    <row r="128" spans="1:26" ht="12.75" customHeight="1" x14ac:dyDescent="0.25">
      <c r="A128" s="514"/>
      <c r="B128" s="519"/>
      <c r="C128" s="519"/>
      <c r="D128" s="519"/>
      <c r="E128" s="519"/>
      <c r="F128" s="519"/>
      <c r="G128" s="519"/>
      <c r="H128" s="519"/>
      <c r="I128" s="514"/>
      <c r="J128" s="519"/>
      <c r="K128" s="474"/>
      <c r="L128" s="474"/>
      <c r="M128" s="474"/>
      <c r="N128" s="474"/>
      <c r="O128" s="474"/>
      <c r="P128" s="474"/>
      <c r="Q128" s="474"/>
      <c r="R128" s="474"/>
      <c r="S128" s="474"/>
      <c r="T128" s="474"/>
      <c r="U128" s="474"/>
      <c r="V128" s="474"/>
      <c r="W128" s="474"/>
      <c r="X128" s="474"/>
      <c r="Y128" s="474"/>
      <c r="Z128" s="474"/>
    </row>
    <row r="129" spans="1:26" ht="12.75" customHeight="1" x14ac:dyDescent="0.25">
      <c r="A129" s="514"/>
      <c r="B129" s="519"/>
      <c r="C129" s="519"/>
      <c r="D129" s="519"/>
      <c r="E129" s="519"/>
      <c r="F129" s="519"/>
      <c r="G129" s="519"/>
      <c r="H129" s="519"/>
      <c r="I129" s="514"/>
      <c r="J129" s="519"/>
      <c r="K129" s="474"/>
      <c r="L129" s="474"/>
      <c r="M129" s="474"/>
      <c r="N129" s="474"/>
      <c r="O129" s="474"/>
      <c r="P129" s="474"/>
      <c r="Q129" s="474"/>
      <c r="R129" s="474"/>
      <c r="S129" s="474"/>
      <c r="T129" s="474"/>
      <c r="U129" s="474"/>
      <c r="V129" s="474"/>
      <c r="W129" s="474"/>
      <c r="X129" s="474"/>
      <c r="Y129" s="474"/>
      <c r="Z129" s="474"/>
    </row>
    <row r="130" spans="1:26" ht="12.75" customHeight="1" x14ac:dyDescent="0.25">
      <c r="A130" s="514"/>
      <c r="B130" s="519"/>
      <c r="C130" s="519"/>
      <c r="D130" s="519"/>
      <c r="E130" s="519"/>
      <c r="F130" s="519"/>
      <c r="G130" s="519"/>
      <c r="H130" s="519"/>
      <c r="I130" s="514"/>
      <c r="J130" s="519"/>
      <c r="K130" s="474"/>
      <c r="L130" s="474"/>
      <c r="M130" s="474"/>
      <c r="N130" s="474"/>
      <c r="O130" s="474"/>
      <c r="P130" s="474"/>
      <c r="Q130" s="474"/>
      <c r="R130" s="474"/>
      <c r="S130" s="474"/>
      <c r="T130" s="474"/>
      <c r="U130" s="474"/>
      <c r="V130" s="474"/>
      <c r="W130" s="474"/>
      <c r="X130" s="474"/>
      <c r="Y130" s="474"/>
      <c r="Z130" s="474"/>
    </row>
    <row r="131" spans="1:26" ht="12.75" customHeight="1" x14ac:dyDescent="0.25">
      <c r="A131" s="514"/>
      <c r="B131" s="519"/>
      <c r="C131" s="519"/>
      <c r="D131" s="519"/>
      <c r="E131" s="519"/>
      <c r="F131" s="519"/>
      <c r="G131" s="519"/>
      <c r="H131" s="519"/>
      <c r="I131" s="514"/>
      <c r="J131" s="519"/>
      <c r="K131" s="474"/>
      <c r="L131" s="474"/>
      <c r="M131" s="474"/>
      <c r="N131" s="474"/>
      <c r="O131" s="474"/>
      <c r="P131" s="474"/>
      <c r="Q131" s="474"/>
      <c r="R131" s="474"/>
      <c r="S131" s="474"/>
      <c r="T131" s="474"/>
      <c r="U131" s="474"/>
      <c r="V131" s="474"/>
      <c r="W131" s="474"/>
      <c r="X131" s="474"/>
      <c r="Y131" s="474"/>
      <c r="Z131" s="474"/>
    </row>
    <row r="132" spans="1:26" ht="12.75" customHeight="1" x14ac:dyDescent="0.25">
      <c r="A132" s="514"/>
      <c r="B132" s="519"/>
      <c r="C132" s="519"/>
      <c r="D132" s="519"/>
      <c r="E132" s="519"/>
      <c r="F132" s="519"/>
      <c r="G132" s="519"/>
      <c r="H132" s="519"/>
      <c r="I132" s="514"/>
      <c r="J132" s="519"/>
      <c r="K132" s="474"/>
      <c r="L132" s="474"/>
      <c r="M132" s="474"/>
      <c r="N132" s="474"/>
      <c r="O132" s="474"/>
      <c r="P132" s="474"/>
      <c r="Q132" s="474"/>
      <c r="R132" s="474"/>
      <c r="S132" s="474"/>
      <c r="T132" s="474"/>
      <c r="U132" s="474"/>
      <c r="V132" s="474"/>
      <c r="W132" s="474"/>
      <c r="X132" s="474"/>
      <c r="Y132" s="474"/>
      <c r="Z132" s="474"/>
    </row>
    <row r="133" spans="1:26" ht="12.75" customHeight="1" x14ac:dyDescent="0.25">
      <c r="A133" s="514"/>
      <c r="B133" s="519"/>
      <c r="C133" s="519"/>
      <c r="D133" s="519"/>
      <c r="E133" s="519"/>
      <c r="F133" s="519"/>
      <c r="G133" s="519"/>
      <c r="H133" s="519"/>
      <c r="I133" s="514"/>
      <c r="J133" s="519"/>
      <c r="K133" s="474"/>
      <c r="L133" s="474"/>
      <c r="M133" s="474"/>
      <c r="N133" s="474"/>
      <c r="O133" s="474"/>
      <c r="P133" s="474"/>
      <c r="Q133" s="474"/>
      <c r="R133" s="474"/>
      <c r="S133" s="474"/>
      <c r="T133" s="474"/>
      <c r="U133" s="474"/>
      <c r="V133" s="474"/>
      <c r="W133" s="474"/>
      <c r="X133" s="474"/>
      <c r="Y133" s="474"/>
      <c r="Z133" s="474"/>
    </row>
    <row r="134" spans="1:26" ht="12.75" customHeight="1" x14ac:dyDescent="0.25">
      <c r="A134" s="514"/>
      <c r="B134" s="519"/>
      <c r="C134" s="519"/>
      <c r="D134" s="519"/>
      <c r="E134" s="519"/>
      <c r="F134" s="519"/>
      <c r="G134" s="519"/>
      <c r="H134" s="519"/>
      <c r="I134" s="514"/>
      <c r="J134" s="519"/>
      <c r="K134" s="474"/>
      <c r="L134" s="474"/>
      <c r="M134" s="474"/>
      <c r="N134" s="474"/>
      <c r="O134" s="474"/>
      <c r="P134" s="474"/>
      <c r="Q134" s="474"/>
      <c r="R134" s="474"/>
      <c r="S134" s="474"/>
      <c r="T134" s="474"/>
      <c r="U134" s="474"/>
      <c r="V134" s="474"/>
      <c r="W134" s="474"/>
      <c r="X134" s="474"/>
      <c r="Y134" s="474"/>
      <c r="Z134" s="474"/>
    </row>
    <row r="135" spans="1:26" ht="12.75" customHeight="1" x14ac:dyDescent="0.25">
      <c r="A135" s="514"/>
      <c r="B135" s="519"/>
      <c r="C135" s="519"/>
      <c r="D135" s="519"/>
      <c r="E135" s="519"/>
      <c r="F135" s="519"/>
      <c r="G135" s="519"/>
      <c r="H135" s="519"/>
      <c r="I135" s="514"/>
      <c r="J135" s="519"/>
      <c r="K135" s="474"/>
      <c r="L135" s="474"/>
      <c r="M135" s="474"/>
      <c r="N135" s="474"/>
      <c r="O135" s="474"/>
      <c r="P135" s="474"/>
      <c r="Q135" s="474"/>
      <c r="R135" s="474"/>
      <c r="S135" s="474"/>
      <c r="T135" s="474"/>
      <c r="U135" s="474"/>
      <c r="V135" s="474"/>
      <c r="W135" s="474"/>
      <c r="X135" s="474"/>
      <c r="Y135" s="474"/>
      <c r="Z135" s="474"/>
    </row>
    <row r="136" spans="1:26" ht="12.75" customHeight="1" x14ac:dyDescent="0.25">
      <c r="A136" s="514"/>
      <c r="B136" s="519"/>
      <c r="C136" s="519"/>
      <c r="D136" s="519"/>
      <c r="E136" s="519"/>
      <c r="F136" s="519"/>
      <c r="G136" s="519"/>
      <c r="H136" s="519"/>
      <c r="I136" s="514"/>
      <c r="J136" s="519"/>
      <c r="K136" s="474"/>
      <c r="L136" s="474"/>
      <c r="M136" s="474"/>
      <c r="N136" s="474"/>
      <c r="O136" s="474"/>
      <c r="P136" s="474"/>
      <c r="Q136" s="474"/>
      <c r="R136" s="474"/>
      <c r="S136" s="474"/>
      <c r="T136" s="474"/>
      <c r="U136" s="474"/>
      <c r="V136" s="474"/>
      <c r="W136" s="474"/>
      <c r="X136" s="474"/>
      <c r="Y136" s="474"/>
      <c r="Z136" s="474"/>
    </row>
    <row r="137" spans="1:26" ht="12.75" customHeight="1" x14ac:dyDescent="0.25">
      <c r="A137" s="514"/>
      <c r="B137" s="519"/>
      <c r="C137" s="519"/>
      <c r="D137" s="519"/>
      <c r="E137" s="519"/>
      <c r="F137" s="519"/>
      <c r="G137" s="519"/>
      <c r="H137" s="519"/>
      <c r="I137" s="514"/>
      <c r="J137" s="519"/>
      <c r="K137" s="474"/>
      <c r="L137" s="474"/>
      <c r="M137" s="474"/>
      <c r="N137" s="474"/>
      <c r="O137" s="474"/>
      <c r="P137" s="474"/>
      <c r="Q137" s="474"/>
      <c r="R137" s="474"/>
      <c r="S137" s="474"/>
      <c r="T137" s="474"/>
      <c r="U137" s="474"/>
      <c r="V137" s="474"/>
      <c r="W137" s="474"/>
      <c r="X137" s="474"/>
      <c r="Y137" s="474"/>
      <c r="Z137" s="474"/>
    </row>
    <row r="138" spans="1:26" ht="12.75" customHeight="1" x14ac:dyDescent="0.25">
      <c r="A138" s="514"/>
      <c r="B138" s="519"/>
      <c r="C138" s="519"/>
      <c r="D138" s="519"/>
      <c r="E138" s="519"/>
      <c r="F138" s="519"/>
      <c r="G138" s="519"/>
      <c r="H138" s="519"/>
      <c r="I138" s="514"/>
      <c r="J138" s="519"/>
      <c r="K138" s="474"/>
      <c r="L138" s="474"/>
      <c r="M138" s="474"/>
      <c r="N138" s="474"/>
      <c r="O138" s="474"/>
      <c r="P138" s="474"/>
      <c r="Q138" s="474"/>
      <c r="R138" s="474"/>
      <c r="S138" s="474"/>
      <c r="T138" s="474"/>
      <c r="U138" s="474"/>
      <c r="V138" s="474"/>
      <c r="W138" s="474"/>
      <c r="X138" s="474"/>
      <c r="Y138" s="474"/>
      <c r="Z138" s="474"/>
    </row>
    <row r="139" spans="1:26" ht="12.75" customHeight="1" x14ac:dyDescent="0.25">
      <c r="A139" s="514"/>
      <c r="B139" s="519"/>
      <c r="C139" s="519"/>
      <c r="D139" s="519"/>
      <c r="E139" s="519"/>
      <c r="F139" s="519"/>
      <c r="G139" s="519"/>
      <c r="H139" s="519"/>
      <c r="I139" s="514"/>
      <c r="J139" s="519"/>
      <c r="K139" s="474"/>
      <c r="L139" s="474"/>
      <c r="M139" s="474"/>
      <c r="N139" s="474"/>
      <c r="O139" s="474"/>
      <c r="P139" s="474"/>
      <c r="Q139" s="474"/>
      <c r="R139" s="474"/>
      <c r="S139" s="474"/>
      <c r="T139" s="474"/>
      <c r="U139" s="474"/>
      <c r="V139" s="474"/>
      <c r="W139" s="474"/>
      <c r="X139" s="474"/>
      <c r="Y139" s="474"/>
      <c r="Z139" s="474"/>
    </row>
    <row r="140" spans="1:26" ht="12.75" customHeight="1" x14ac:dyDescent="0.25">
      <c r="A140" s="514"/>
      <c r="B140" s="519"/>
      <c r="C140" s="519"/>
      <c r="D140" s="519"/>
      <c r="E140" s="519"/>
      <c r="F140" s="519"/>
      <c r="G140" s="519"/>
      <c r="H140" s="519"/>
      <c r="I140" s="514"/>
      <c r="J140" s="519"/>
      <c r="K140" s="474"/>
      <c r="L140" s="474"/>
      <c r="M140" s="474"/>
      <c r="N140" s="474"/>
      <c r="O140" s="474"/>
      <c r="P140" s="474"/>
      <c r="Q140" s="474"/>
      <c r="R140" s="474"/>
      <c r="S140" s="474"/>
      <c r="T140" s="474"/>
      <c r="U140" s="474"/>
      <c r="V140" s="474"/>
      <c r="W140" s="474"/>
      <c r="X140" s="474"/>
      <c r="Y140" s="474"/>
      <c r="Z140" s="474"/>
    </row>
    <row r="141" spans="1:26" ht="12.75" customHeight="1" x14ac:dyDescent="0.25">
      <c r="A141" s="514"/>
      <c r="B141" s="519"/>
      <c r="C141" s="519"/>
      <c r="D141" s="519"/>
      <c r="E141" s="519"/>
      <c r="F141" s="519"/>
      <c r="G141" s="519"/>
      <c r="H141" s="519"/>
      <c r="I141" s="514"/>
      <c r="J141" s="519"/>
      <c r="K141" s="474"/>
      <c r="L141" s="474"/>
      <c r="M141" s="474"/>
      <c r="N141" s="474"/>
      <c r="O141" s="474"/>
      <c r="P141" s="474"/>
      <c r="Q141" s="474"/>
      <c r="R141" s="474"/>
      <c r="S141" s="474"/>
      <c r="T141" s="474"/>
      <c r="U141" s="474"/>
      <c r="V141" s="474"/>
      <c r="W141" s="474"/>
      <c r="X141" s="474"/>
      <c r="Y141" s="474"/>
      <c r="Z141" s="474"/>
    </row>
    <row r="142" spans="1:26" ht="12.75" customHeight="1" x14ac:dyDescent="0.25">
      <c r="A142" s="514"/>
      <c r="B142" s="519"/>
      <c r="C142" s="519"/>
      <c r="D142" s="519"/>
      <c r="E142" s="519"/>
      <c r="F142" s="519"/>
      <c r="G142" s="519"/>
      <c r="H142" s="519"/>
      <c r="I142" s="514"/>
      <c r="J142" s="519"/>
      <c r="K142" s="474"/>
      <c r="L142" s="474"/>
      <c r="M142" s="474"/>
      <c r="N142" s="474"/>
      <c r="O142" s="474"/>
      <c r="P142" s="474"/>
      <c r="Q142" s="474"/>
      <c r="R142" s="474"/>
      <c r="S142" s="474"/>
      <c r="T142" s="474"/>
      <c r="U142" s="474"/>
      <c r="V142" s="474"/>
      <c r="W142" s="474"/>
      <c r="X142" s="474"/>
      <c r="Y142" s="474"/>
      <c r="Z142" s="474"/>
    </row>
    <row r="143" spans="1:26" ht="12.75" customHeight="1" x14ac:dyDescent="0.25">
      <c r="A143" s="514"/>
      <c r="B143" s="519"/>
      <c r="C143" s="519"/>
      <c r="D143" s="519"/>
      <c r="E143" s="519"/>
      <c r="F143" s="519"/>
      <c r="G143" s="519"/>
      <c r="H143" s="519"/>
      <c r="I143" s="514"/>
      <c r="J143" s="519"/>
      <c r="K143" s="474"/>
      <c r="L143" s="474"/>
      <c r="M143" s="474"/>
      <c r="N143" s="474"/>
      <c r="O143" s="474"/>
      <c r="P143" s="474"/>
      <c r="Q143" s="474"/>
      <c r="R143" s="474"/>
      <c r="S143" s="474"/>
      <c r="T143" s="474"/>
      <c r="U143" s="474"/>
      <c r="V143" s="474"/>
      <c r="W143" s="474"/>
      <c r="X143" s="474"/>
      <c r="Y143" s="474"/>
      <c r="Z143" s="474"/>
    </row>
    <row r="144" spans="1:26" ht="12.75" customHeight="1" x14ac:dyDescent="0.25">
      <c r="A144" s="514"/>
      <c r="B144" s="519"/>
      <c r="C144" s="519"/>
      <c r="D144" s="519"/>
      <c r="E144" s="519"/>
      <c r="F144" s="519"/>
      <c r="G144" s="519"/>
      <c r="H144" s="519"/>
      <c r="I144" s="514"/>
      <c r="J144" s="519"/>
      <c r="K144" s="474"/>
      <c r="L144" s="474"/>
      <c r="M144" s="474"/>
      <c r="N144" s="474"/>
      <c r="O144" s="474"/>
      <c r="P144" s="474"/>
      <c r="Q144" s="474"/>
      <c r="R144" s="474"/>
      <c r="S144" s="474"/>
      <c r="T144" s="474"/>
      <c r="U144" s="474"/>
      <c r="V144" s="474"/>
      <c r="W144" s="474"/>
      <c r="X144" s="474"/>
      <c r="Y144" s="474"/>
      <c r="Z144" s="474"/>
    </row>
    <row r="145" spans="1:26" ht="12.75" customHeight="1" x14ac:dyDescent="0.25">
      <c r="A145" s="514"/>
      <c r="B145" s="519"/>
      <c r="C145" s="519"/>
      <c r="D145" s="519"/>
      <c r="E145" s="519"/>
      <c r="F145" s="519"/>
      <c r="G145" s="519"/>
      <c r="H145" s="519"/>
      <c r="I145" s="514"/>
      <c r="J145" s="519"/>
      <c r="K145" s="474"/>
      <c r="L145" s="474"/>
      <c r="M145" s="474"/>
      <c r="N145" s="474"/>
      <c r="O145" s="474"/>
      <c r="P145" s="474"/>
      <c r="Q145" s="474"/>
      <c r="R145" s="474"/>
      <c r="S145" s="474"/>
      <c r="T145" s="474"/>
      <c r="U145" s="474"/>
      <c r="V145" s="474"/>
      <c r="W145" s="474"/>
      <c r="X145" s="474"/>
      <c r="Y145" s="474"/>
      <c r="Z145" s="474"/>
    </row>
    <row r="146" spans="1:26" ht="12.75" customHeight="1" x14ac:dyDescent="0.25">
      <c r="A146" s="514"/>
      <c r="B146" s="519"/>
      <c r="C146" s="519"/>
      <c r="D146" s="519"/>
      <c r="E146" s="519"/>
      <c r="F146" s="519"/>
      <c r="G146" s="519"/>
      <c r="H146" s="519"/>
      <c r="I146" s="514"/>
      <c r="J146" s="519"/>
      <c r="K146" s="474"/>
      <c r="L146" s="474"/>
      <c r="M146" s="474"/>
      <c r="N146" s="474"/>
      <c r="O146" s="474"/>
      <c r="P146" s="474"/>
      <c r="Q146" s="474"/>
      <c r="R146" s="474"/>
      <c r="S146" s="474"/>
      <c r="T146" s="474"/>
      <c r="U146" s="474"/>
      <c r="V146" s="474"/>
      <c r="W146" s="474"/>
      <c r="X146" s="474"/>
      <c r="Y146" s="474"/>
      <c r="Z146" s="474"/>
    </row>
    <row r="147" spans="1:26" ht="12.75" customHeight="1" x14ac:dyDescent="0.25">
      <c r="A147" s="514"/>
      <c r="B147" s="519"/>
      <c r="C147" s="519"/>
      <c r="D147" s="519"/>
      <c r="E147" s="519"/>
      <c r="F147" s="519"/>
      <c r="G147" s="519"/>
      <c r="H147" s="519"/>
      <c r="I147" s="514"/>
      <c r="J147" s="519"/>
      <c r="K147" s="474"/>
      <c r="L147" s="474"/>
      <c r="M147" s="474"/>
      <c r="N147" s="474"/>
      <c r="O147" s="474"/>
      <c r="P147" s="474"/>
      <c r="Q147" s="474"/>
      <c r="R147" s="474"/>
      <c r="S147" s="474"/>
      <c r="T147" s="474"/>
      <c r="U147" s="474"/>
      <c r="V147" s="474"/>
      <c r="W147" s="474"/>
      <c r="X147" s="474"/>
      <c r="Y147" s="474"/>
      <c r="Z147" s="474"/>
    </row>
    <row r="148" spans="1:26" ht="12.75" customHeight="1" x14ac:dyDescent="0.25">
      <c r="A148" s="514"/>
      <c r="B148" s="519"/>
      <c r="C148" s="519"/>
      <c r="D148" s="519"/>
      <c r="E148" s="519"/>
      <c r="F148" s="519"/>
      <c r="G148" s="519"/>
      <c r="H148" s="519"/>
      <c r="I148" s="514"/>
      <c r="J148" s="519"/>
      <c r="K148" s="474"/>
      <c r="L148" s="474"/>
      <c r="M148" s="474"/>
      <c r="N148" s="474"/>
      <c r="O148" s="474"/>
      <c r="P148" s="474"/>
      <c r="Q148" s="474"/>
      <c r="R148" s="474"/>
      <c r="S148" s="474"/>
      <c r="T148" s="474"/>
      <c r="U148" s="474"/>
      <c r="V148" s="474"/>
      <c r="W148" s="474"/>
      <c r="X148" s="474"/>
      <c r="Y148" s="474"/>
      <c r="Z148" s="474"/>
    </row>
    <row r="149" spans="1:26" ht="12.75" customHeight="1" x14ac:dyDescent="0.25">
      <c r="A149" s="514"/>
      <c r="B149" s="519"/>
      <c r="C149" s="519"/>
      <c r="D149" s="519"/>
      <c r="E149" s="519"/>
      <c r="F149" s="519"/>
      <c r="G149" s="519"/>
      <c r="H149" s="519"/>
      <c r="I149" s="514"/>
      <c r="J149" s="519"/>
      <c r="K149" s="474"/>
      <c r="L149" s="474"/>
      <c r="M149" s="474"/>
      <c r="N149" s="474"/>
      <c r="O149" s="474"/>
      <c r="P149" s="474"/>
      <c r="Q149" s="474"/>
      <c r="R149" s="474"/>
      <c r="S149" s="474"/>
      <c r="T149" s="474"/>
      <c r="U149" s="474"/>
      <c r="V149" s="474"/>
      <c r="W149" s="474"/>
      <c r="X149" s="474"/>
      <c r="Y149" s="474"/>
      <c r="Z149" s="474"/>
    </row>
    <row r="150" spans="1:26" ht="12.75" customHeight="1" x14ac:dyDescent="0.25">
      <c r="A150" s="514"/>
      <c r="B150" s="519"/>
      <c r="C150" s="519"/>
      <c r="D150" s="519"/>
      <c r="E150" s="519"/>
      <c r="F150" s="519"/>
      <c r="G150" s="519"/>
      <c r="H150" s="519"/>
      <c r="I150" s="514"/>
      <c r="J150" s="519"/>
      <c r="K150" s="474"/>
      <c r="L150" s="474"/>
      <c r="M150" s="474"/>
      <c r="N150" s="474"/>
      <c r="O150" s="474"/>
      <c r="P150" s="474"/>
      <c r="Q150" s="474"/>
      <c r="R150" s="474"/>
      <c r="S150" s="474"/>
      <c r="T150" s="474"/>
      <c r="U150" s="474"/>
      <c r="V150" s="474"/>
      <c r="W150" s="474"/>
      <c r="X150" s="474"/>
      <c r="Y150" s="474"/>
      <c r="Z150" s="474"/>
    </row>
    <row r="151" spans="1:26" ht="12.75" customHeight="1" x14ac:dyDescent="0.25">
      <c r="A151" s="514"/>
      <c r="B151" s="519"/>
      <c r="C151" s="519"/>
      <c r="D151" s="519"/>
      <c r="E151" s="519"/>
      <c r="F151" s="519"/>
      <c r="G151" s="519"/>
      <c r="H151" s="519"/>
      <c r="I151" s="514"/>
      <c r="J151" s="519"/>
      <c r="K151" s="474"/>
      <c r="L151" s="474"/>
      <c r="M151" s="474"/>
      <c r="N151" s="474"/>
      <c r="O151" s="474"/>
      <c r="P151" s="474"/>
      <c r="Q151" s="474"/>
      <c r="R151" s="474"/>
      <c r="S151" s="474"/>
      <c r="T151" s="474"/>
      <c r="U151" s="474"/>
      <c r="V151" s="474"/>
      <c r="W151" s="474"/>
      <c r="X151" s="474"/>
      <c r="Y151" s="474"/>
      <c r="Z151" s="474"/>
    </row>
    <row r="152" spans="1:26" ht="12.75" customHeight="1" x14ac:dyDescent="0.25">
      <c r="A152" s="514"/>
      <c r="B152" s="519"/>
      <c r="C152" s="519"/>
      <c r="D152" s="519"/>
      <c r="E152" s="519"/>
      <c r="F152" s="519"/>
      <c r="G152" s="519"/>
      <c r="H152" s="519"/>
      <c r="I152" s="514"/>
      <c r="J152" s="519"/>
      <c r="K152" s="474"/>
      <c r="L152" s="474"/>
      <c r="M152" s="474"/>
      <c r="N152" s="474"/>
      <c r="O152" s="474"/>
      <c r="P152" s="474"/>
      <c r="Q152" s="474"/>
      <c r="R152" s="474"/>
      <c r="S152" s="474"/>
      <c r="T152" s="474"/>
      <c r="U152" s="474"/>
      <c r="V152" s="474"/>
      <c r="W152" s="474"/>
      <c r="X152" s="474"/>
      <c r="Y152" s="474"/>
      <c r="Z152" s="474"/>
    </row>
    <row r="153" spans="1:26" ht="12.75" customHeight="1" x14ac:dyDescent="0.25">
      <c r="A153" s="514"/>
      <c r="B153" s="519"/>
      <c r="C153" s="519"/>
      <c r="D153" s="519"/>
      <c r="E153" s="519"/>
      <c r="F153" s="519"/>
      <c r="G153" s="519"/>
      <c r="H153" s="519"/>
      <c r="I153" s="514"/>
      <c r="J153" s="519"/>
      <c r="K153" s="474"/>
      <c r="L153" s="474"/>
      <c r="M153" s="474"/>
      <c r="N153" s="474"/>
      <c r="O153" s="474"/>
      <c r="P153" s="474"/>
      <c r="Q153" s="474"/>
      <c r="R153" s="474"/>
      <c r="S153" s="474"/>
      <c r="T153" s="474"/>
      <c r="U153" s="474"/>
      <c r="V153" s="474"/>
      <c r="W153" s="474"/>
      <c r="X153" s="474"/>
      <c r="Y153" s="474"/>
      <c r="Z153" s="474"/>
    </row>
    <row r="154" spans="1:26" ht="12.75" customHeight="1" x14ac:dyDescent="0.25">
      <c r="A154" s="514"/>
      <c r="B154" s="519"/>
      <c r="C154" s="519"/>
      <c r="D154" s="519"/>
      <c r="E154" s="519"/>
      <c r="F154" s="519"/>
      <c r="G154" s="519"/>
      <c r="H154" s="519"/>
      <c r="I154" s="514"/>
      <c r="J154" s="519"/>
      <c r="K154" s="474"/>
      <c r="L154" s="474"/>
      <c r="M154" s="474"/>
      <c r="N154" s="474"/>
      <c r="O154" s="474"/>
      <c r="P154" s="474"/>
      <c r="Q154" s="474"/>
      <c r="R154" s="474"/>
      <c r="S154" s="474"/>
      <c r="T154" s="474"/>
      <c r="U154" s="474"/>
      <c r="V154" s="474"/>
      <c r="W154" s="474"/>
      <c r="X154" s="474"/>
      <c r="Y154" s="474"/>
      <c r="Z154" s="474"/>
    </row>
    <row r="155" spans="1:26" ht="12.75" customHeight="1" x14ac:dyDescent="0.25">
      <c r="A155" s="514"/>
      <c r="B155" s="519"/>
      <c r="C155" s="519"/>
      <c r="D155" s="519"/>
      <c r="E155" s="519"/>
      <c r="F155" s="519"/>
      <c r="G155" s="519"/>
      <c r="H155" s="519"/>
      <c r="I155" s="514"/>
      <c r="J155" s="519"/>
      <c r="K155" s="474"/>
      <c r="L155" s="474"/>
      <c r="M155" s="474"/>
      <c r="N155" s="474"/>
      <c r="O155" s="474"/>
      <c r="P155" s="474"/>
      <c r="Q155" s="474"/>
      <c r="R155" s="474"/>
      <c r="S155" s="474"/>
      <c r="T155" s="474"/>
      <c r="U155" s="474"/>
      <c r="V155" s="474"/>
      <c r="W155" s="474"/>
      <c r="X155" s="474"/>
      <c r="Y155" s="474"/>
      <c r="Z155" s="474"/>
    </row>
    <row r="156" spans="1:26" ht="12.75" customHeight="1" x14ac:dyDescent="0.25">
      <c r="A156" s="514"/>
      <c r="B156" s="519"/>
      <c r="C156" s="519"/>
      <c r="D156" s="519"/>
      <c r="E156" s="519"/>
      <c r="F156" s="519"/>
      <c r="G156" s="519"/>
      <c r="H156" s="519"/>
      <c r="I156" s="514"/>
      <c r="J156" s="519"/>
      <c r="K156" s="474"/>
      <c r="L156" s="474"/>
      <c r="M156" s="474"/>
      <c r="N156" s="474"/>
      <c r="O156" s="474"/>
      <c r="P156" s="474"/>
      <c r="Q156" s="474"/>
      <c r="R156" s="474"/>
      <c r="S156" s="474"/>
      <c r="T156" s="474"/>
      <c r="U156" s="474"/>
      <c r="V156" s="474"/>
      <c r="W156" s="474"/>
      <c r="X156" s="474"/>
      <c r="Y156" s="474"/>
      <c r="Z156" s="474"/>
    </row>
    <row r="157" spans="1:26" ht="12.75" customHeight="1" x14ac:dyDescent="0.25">
      <c r="A157" s="514"/>
      <c r="B157" s="519"/>
      <c r="C157" s="519"/>
      <c r="D157" s="519"/>
      <c r="E157" s="519"/>
      <c r="F157" s="519"/>
      <c r="G157" s="519"/>
      <c r="H157" s="519"/>
      <c r="I157" s="514"/>
      <c r="J157" s="519"/>
      <c r="K157" s="474"/>
      <c r="L157" s="474"/>
      <c r="M157" s="474"/>
      <c r="N157" s="474"/>
      <c r="O157" s="474"/>
      <c r="P157" s="474"/>
      <c r="Q157" s="474"/>
      <c r="R157" s="474"/>
      <c r="S157" s="474"/>
      <c r="T157" s="474"/>
      <c r="U157" s="474"/>
      <c r="V157" s="474"/>
      <c r="W157" s="474"/>
      <c r="X157" s="474"/>
      <c r="Y157" s="474"/>
      <c r="Z157" s="474"/>
    </row>
    <row r="158" spans="1:26" ht="12.75" customHeight="1" x14ac:dyDescent="0.25">
      <c r="A158" s="514"/>
      <c r="B158" s="519"/>
      <c r="C158" s="519"/>
      <c r="D158" s="519"/>
      <c r="E158" s="519"/>
      <c r="F158" s="519"/>
      <c r="G158" s="519"/>
      <c r="H158" s="519"/>
      <c r="I158" s="514"/>
      <c r="J158" s="519"/>
      <c r="K158" s="474"/>
      <c r="L158" s="474"/>
      <c r="M158" s="474"/>
      <c r="N158" s="474"/>
      <c r="O158" s="474"/>
      <c r="P158" s="474"/>
      <c r="Q158" s="474"/>
      <c r="R158" s="474"/>
      <c r="S158" s="474"/>
      <c r="T158" s="474"/>
      <c r="U158" s="474"/>
      <c r="V158" s="474"/>
      <c r="W158" s="474"/>
      <c r="X158" s="474"/>
      <c r="Y158" s="474"/>
      <c r="Z158" s="474"/>
    </row>
    <row r="159" spans="1:26" ht="12.75" customHeight="1" x14ac:dyDescent="0.25">
      <c r="A159" s="514"/>
      <c r="B159" s="519"/>
      <c r="C159" s="519"/>
      <c r="D159" s="519"/>
      <c r="E159" s="519"/>
      <c r="F159" s="519"/>
      <c r="G159" s="519"/>
      <c r="H159" s="519"/>
      <c r="I159" s="514"/>
      <c r="J159" s="519"/>
      <c r="K159" s="474"/>
      <c r="L159" s="474"/>
      <c r="M159" s="474"/>
      <c r="N159" s="474"/>
      <c r="O159" s="474"/>
      <c r="P159" s="474"/>
      <c r="Q159" s="474"/>
      <c r="R159" s="474"/>
      <c r="S159" s="474"/>
      <c r="T159" s="474"/>
      <c r="U159" s="474"/>
      <c r="V159" s="474"/>
      <c r="W159" s="474"/>
      <c r="X159" s="474"/>
      <c r="Y159" s="474"/>
      <c r="Z159" s="474"/>
    </row>
    <row r="160" spans="1:26" ht="12.75" customHeight="1" x14ac:dyDescent="0.25">
      <c r="A160" s="514"/>
      <c r="B160" s="519"/>
      <c r="C160" s="519"/>
      <c r="D160" s="519"/>
      <c r="E160" s="519"/>
      <c r="F160" s="519"/>
      <c r="G160" s="519"/>
      <c r="H160" s="519"/>
      <c r="I160" s="514"/>
      <c r="J160" s="519"/>
      <c r="K160" s="474"/>
      <c r="L160" s="474"/>
      <c r="M160" s="474"/>
      <c r="N160" s="474"/>
      <c r="O160" s="474"/>
      <c r="P160" s="474"/>
      <c r="Q160" s="474"/>
      <c r="R160" s="474"/>
      <c r="S160" s="474"/>
      <c r="T160" s="474"/>
      <c r="U160" s="474"/>
      <c r="V160" s="474"/>
      <c r="W160" s="474"/>
      <c r="X160" s="474"/>
      <c r="Y160" s="474"/>
      <c r="Z160" s="474"/>
    </row>
    <row r="161" spans="1:26" ht="12.75" customHeight="1" x14ac:dyDescent="0.25">
      <c r="A161" s="514"/>
      <c r="B161" s="519"/>
      <c r="C161" s="519"/>
      <c r="D161" s="519"/>
      <c r="E161" s="519"/>
      <c r="F161" s="519"/>
      <c r="G161" s="519"/>
      <c r="H161" s="519"/>
      <c r="I161" s="514"/>
      <c r="J161" s="519"/>
      <c r="K161" s="474"/>
      <c r="L161" s="474"/>
      <c r="M161" s="474"/>
      <c r="N161" s="474"/>
      <c r="O161" s="474"/>
      <c r="P161" s="474"/>
      <c r="Q161" s="474"/>
      <c r="R161" s="474"/>
      <c r="S161" s="474"/>
      <c r="T161" s="474"/>
      <c r="U161" s="474"/>
      <c r="V161" s="474"/>
      <c r="W161" s="474"/>
      <c r="X161" s="474"/>
      <c r="Y161" s="474"/>
      <c r="Z161" s="474"/>
    </row>
    <row r="162" spans="1:26" ht="12.75" customHeight="1" x14ac:dyDescent="0.25">
      <c r="A162" s="514"/>
      <c r="B162" s="519"/>
      <c r="C162" s="519"/>
      <c r="D162" s="519"/>
      <c r="E162" s="519"/>
      <c r="F162" s="519"/>
      <c r="G162" s="519"/>
      <c r="H162" s="519"/>
      <c r="I162" s="514"/>
      <c r="J162" s="519"/>
      <c r="K162" s="474"/>
      <c r="L162" s="474"/>
      <c r="M162" s="474"/>
      <c r="N162" s="474"/>
      <c r="O162" s="474"/>
      <c r="P162" s="474"/>
      <c r="Q162" s="474"/>
      <c r="R162" s="474"/>
      <c r="S162" s="474"/>
      <c r="T162" s="474"/>
      <c r="U162" s="474"/>
      <c r="V162" s="474"/>
      <c r="W162" s="474"/>
      <c r="X162" s="474"/>
      <c r="Y162" s="474"/>
      <c r="Z162" s="474"/>
    </row>
    <row r="163" spans="1:26" ht="12.75" customHeight="1" x14ac:dyDescent="0.25">
      <c r="A163" s="514"/>
      <c r="B163" s="519"/>
      <c r="C163" s="519"/>
      <c r="D163" s="519"/>
      <c r="E163" s="519"/>
      <c r="F163" s="519"/>
      <c r="G163" s="519"/>
      <c r="H163" s="519"/>
      <c r="I163" s="514"/>
      <c r="J163" s="519"/>
      <c r="K163" s="474"/>
      <c r="L163" s="474"/>
      <c r="M163" s="474"/>
      <c r="N163" s="474"/>
      <c r="O163" s="474"/>
      <c r="P163" s="474"/>
      <c r="Q163" s="474"/>
      <c r="R163" s="474"/>
      <c r="S163" s="474"/>
      <c r="T163" s="474"/>
      <c r="U163" s="474"/>
      <c r="V163" s="474"/>
      <c r="W163" s="474"/>
      <c r="X163" s="474"/>
      <c r="Y163" s="474"/>
      <c r="Z163" s="474"/>
    </row>
    <row r="164" spans="1:26" ht="12.75" customHeight="1" x14ac:dyDescent="0.25">
      <c r="A164" s="514"/>
      <c r="B164" s="519"/>
      <c r="C164" s="519"/>
      <c r="D164" s="519"/>
      <c r="E164" s="519"/>
      <c r="F164" s="519"/>
      <c r="G164" s="519"/>
      <c r="H164" s="519"/>
      <c r="I164" s="514"/>
      <c r="J164" s="519"/>
      <c r="K164" s="474"/>
      <c r="L164" s="474"/>
      <c r="M164" s="474"/>
      <c r="N164" s="474"/>
      <c r="O164" s="474"/>
      <c r="P164" s="474"/>
      <c r="Q164" s="474"/>
      <c r="R164" s="474"/>
      <c r="S164" s="474"/>
      <c r="T164" s="474"/>
      <c r="U164" s="474"/>
      <c r="V164" s="474"/>
      <c r="W164" s="474"/>
      <c r="X164" s="474"/>
      <c r="Y164" s="474"/>
      <c r="Z164" s="474"/>
    </row>
    <row r="165" spans="1:26" ht="12.75" customHeight="1" x14ac:dyDescent="0.25">
      <c r="A165" s="514"/>
      <c r="B165" s="519"/>
      <c r="C165" s="519"/>
      <c r="D165" s="519"/>
      <c r="E165" s="519"/>
      <c r="F165" s="519"/>
      <c r="G165" s="519"/>
      <c r="H165" s="519"/>
      <c r="I165" s="514"/>
      <c r="J165" s="519"/>
      <c r="K165" s="474"/>
      <c r="L165" s="474"/>
      <c r="M165" s="474"/>
      <c r="N165" s="474"/>
      <c r="O165" s="474"/>
      <c r="P165" s="474"/>
      <c r="Q165" s="474"/>
      <c r="R165" s="474"/>
      <c r="S165" s="474"/>
      <c r="T165" s="474"/>
      <c r="U165" s="474"/>
      <c r="V165" s="474"/>
      <c r="W165" s="474"/>
      <c r="X165" s="474"/>
      <c r="Y165" s="474"/>
      <c r="Z165" s="474"/>
    </row>
    <row r="166" spans="1:26" ht="12.75" customHeight="1" x14ac:dyDescent="0.25">
      <c r="A166" s="514"/>
      <c r="B166" s="519"/>
      <c r="C166" s="519"/>
      <c r="D166" s="519"/>
      <c r="E166" s="519"/>
      <c r="F166" s="519"/>
      <c r="G166" s="519"/>
      <c r="H166" s="519"/>
      <c r="I166" s="514"/>
      <c r="J166" s="519"/>
      <c r="K166" s="474"/>
      <c r="L166" s="474"/>
      <c r="M166" s="474"/>
      <c r="N166" s="474"/>
      <c r="O166" s="474"/>
      <c r="P166" s="474"/>
      <c r="Q166" s="474"/>
      <c r="R166" s="474"/>
      <c r="S166" s="474"/>
      <c r="T166" s="474"/>
      <c r="U166" s="474"/>
      <c r="V166" s="474"/>
      <c r="W166" s="474"/>
      <c r="X166" s="474"/>
      <c r="Y166" s="474"/>
      <c r="Z166" s="474"/>
    </row>
    <row r="167" spans="1:26" ht="12.75" customHeight="1" x14ac:dyDescent="0.25">
      <c r="A167" s="514"/>
      <c r="B167" s="519"/>
      <c r="C167" s="519"/>
      <c r="D167" s="519"/>
      <c r="E167" s="519"/>
      <c r="F167" s="519"/>
      <c r="G167" s="519"/>
      <c r="H167" s="519"/>
      <c r="I167" s="514"/>
      <c r="J167" s="519"/>
      <c r="K167" s="474"/>
      <c r="L167" s="474"/>
      <c r="M167" s="474"/>
      <c r="N167" s="474"/>
      <c r="O167" s="474"/>
      <c r="P167" s="474"/>
      <c r="Q167" s="474"/>
      <c r="R167" s="474"/>
      <c r="S167" s="474"/>
      <c r="T167" s="474"/>
      <c r="U167" s="474"/>
      <c r="V167" s="474"/>
      <c r="W167" s="474"/>
      <c r="X167" s="474"/>
      <c r="Y167" s="474"/>
      <c r="Z167" s="474"/>
    </row>
    <row r="168" spans="1:26" ht="12.75" customHeight="1" x14ac:dyDescent="0.25">
      <c r="A168" s="514"/>
      <c r="B168" s="519"/>
      <c r="C168" s="519"/>
      <c r="D168" s="519"/>
      <c r="E168" s="519"/>
      <c r="F168" s="519"/>
      <c r="G168" s="519"/>
      <c r="H168" s="519"/>
      <c r="I168" s="514"/>
      <c r="J168" s="519"/>
      <c r="K168" s="474"/>
      <c r="L168" s="474"/>
      <c r="M168" s="474"/>
      <c r="N168" s="474"/>
      <c r="O168" s="474"/>
      <c r="P168" s="474"/>
      <c r="Q168" s="474"/>
      <c r="R168" s="474"/>
      <c r="S168" s="474"/>
      <c r="T168" s="474"/>
      <c r="U168" s="474"/>
      <c r="V168" s="474"/>
      <c r="W168" s="474"/>
      <c r="X168" s="474"/>
      <c r="Y168" s="474"/>
      <c r="Z168" s="474"/>
    </row>
    <row r="169" spans="1:26" ht="12.75" customHeight="1" x14ac:dyDescent="0.25">
      <c r="A169" s="514"/>
      <c r="B169" s="519"/>
      <c r="C169" s="519"/>
      <c r="D169" s="519"/>
      <c r="E169" s="519"/>
      <c r="F169" s="519"/>
      <c r="G169" s="519"/>
      <c r="H169" s="519"/>
      <c r="I169" s="514"/>
      <c r="J169" s="519"/>
      <c r="K169" s="474"/>
      <c r="L169" s="474"/>
      <c r="M169" s="474"/>
      <c r="N169" s="474"/>
      <c r="O169" s="474"/>
      <c r="P169" s="474"/>
      <c r="Q169" s="474"/>
      <c r="R169" s="474"/>
      <c r="S169" s="474"/>
      <c r="T169" s="474"/>
      <c r="U169" s="474"/>
      <c r="V169" s="474"/>
      <c r="W169" s="474"/>
      <c r="X169" s="474"/>
      <c r="Y169" s="474"/>
      <c r="Z169" s="474"/>
    </row>
    <row r="170" spans="1:26" ht="12.75" customHeight="1" x14ac:dyDescent="0.25">
      <c r="A170" s="514"/>
      <c r="B170" s="519"/>
      <c r="C170" s="519"/>
      <c r="D170" s="519"/>
      <c r="E170" s="519"/>
      <c r="F170" s="519"/>
      <c r="G170" s="519"/>
      <c r="H170" s="519"/>
      <c r="I170" s="514"/>
      <c r="J170" s="519"/>
      <c r="K170" s="474"/>
      <c r="L170" s="474"/>
      <c r="M170" s="474"/>
      <c r="N170" s="474"/>
      <c r="O170" s="474"/>
      <c r="P170" s="474"/>
      <c r="Q170" s="474"/>
      <c r="R170" s="474"/>
      <c r="S170" s="474"/>
      <c r="T170" s="474"/>
      <c r="U170" s="474"/>
      <c r="V170" s="474"/>
      <c r="W170" s="474"/>
      <c r="X170" s="474"/>
      <c r="Y170" s="474"/>
      <c r="Z170" s="474"/>
    </row>
    <row r="171" spans="1:26" ht="12.75" customHeight="1" x14ac:dyDescent="0.25">
      <c r="A171" s="514"/>
      <c r="B171" s="519"/>
      <c r="C171" s="519"/>
      <c r="D171" s="519"/>
      <c r="E171" s="519"/>
      <c r="F171" s="519"/>
      <c r="G171" s="519"/>
      <c r="H171" s="519"/>
      <c r="I171" s="514"/>
      <c r="J171" s="519"/>
      <c r="K171" s="474"/>
      <c r="L171" s="474"/>
      <c r="M171" s="474"/>
      <c r="N171" s="474"/>
      <c r="O171" s="474"/>
      <c r="P171" s="474"/>
      <c r="Q171" s="474"/>
      <c r="R171" s="474"/>
      <c r="S171" s="474"/>
      <c r="T171" s="474"/>
      <c r="U171" s="474"/>
      <c r="V171" s="474"/>
      <c r="W171" s="474"/>
      <c r="X171" s="474"/>
      <c r="Y171" s="474"/>
      <c r="Z171" s="474"/>
    </row>
    <row r="172" spans="1:26" ht="12.75" customHeight="1" x14ac:dyDescent="0.25">
      <c r="A172" s="514"/>
      <c r="B172" s="519"/>
      <c r="C172" s="519"/>
      <c r="D172" s="519"/>
      <c r="E172" s="519"/>
      <c r="F172" s="519"/>
      <c r="G172" s="519"/>
      <c r="H172" s="519"/>
      <c r="I172" s="514"/>
      <c r="J172" s="519"/>
      <c r="K172" s="474"/>
      <c r="L172" s="474"/>
      <c r="M172" s="474"/>
      <c r="N172" s="474"/>
      <c r="O172" s="474"/>
      <c r="P172" s="474"/>
      <c r="Q172" s="474"/>
      <c r="R172" s="474"/>
      <c r="S172" s="474"/>
      <c r="T172" s="474"/>
      <c r="U172" s="474"/>
      <c r="V172" s="474"/>
      <c r="W172" s="474"/>
      <c r="X172" s="474"/>
      <c r="Y172" s="474"/>
      <c r="Z172" s="474"/>
    </row>
    <row r="173" spans="1:26" ht="12.75" customHeight="1" x14ac:dyDescent="0.25">
      <c r="A173" s="514"/>
      <c r="B173" s="519"/>
      <c r="C173" s="519"/>
      <c r="D173" s="519"/>
      <c r="E173" s="519"/>
      <c r="F173" s="519"/>
      <c r="G173" s="519"/>
      <c r="H173" s="519"/>
      <c r="I173" s="514"/>
      <c r="J173" s="519"/>
      <c r="K173" s="474"/>
      <c r="L173" s="474"/>
      <c r="M173" s="474"/>
      <c r="N173" s="474"/>
      <c r="O173" s="474"/>
      <c r="P173" s="474"/>
      <c r="Q173" s="474"/>
      <c r="R173" s="474"/>
      <c r="S173" s="474"/>
      <c r="T173" s="474"/>
      <c r="U173" s="474"/>
      <c r="V173" s="474"/>
      <c r="W173" s="474"/>
      <c r="X173" s="474"/>
      <c r="Y173" s="474"/>
      <c r="Z173" s="474"/>
    </row>
    <row r="174" spans="1:26" ht="12.75" customHeight="1" x14ac:dyDescent="0.25">
      <c r="A174" s="514"/>
      <c r="B174" s="519"/>
      <c r="C174" s="519"/>
      <c r="D174" s="519"/>
      <c r="E174" s="519"/>
      <c r="F174" s="519"/>
      <c r="G174" s="519"/>
      <c r="H174" s="519"/>
      <c r="I174" s="514"/>
      <c r="J174" s="519"/>
      <c r="K174" s="474"/>
      <c r="L174" s="474"/>
      <c r="M174" s="474"/>
      <c r="N174" s="474"/>
      <c r="O174" s="474"/>
      <c r="P174" s="474"/>
      <c r="Q174" s="474"/>
      <c r="R174" s="474"/>
      <c r="S174" s="474"/>
      <c r="T174" s="474"/>
      <c r="U174" s="474"/>
      <c r="V174" s="474"/>
      <c r="W174" s="474"/>
      <c r="X174" s="474"/>
      <c r="Y174" s="474"/>
      <c r="Z174" s="474"/>
    </row>
    <row r="175" spans="1:26" ht="12.75" customHeight="1" x14ac:dyDescent="0.25">
      <c r="A175" s="514"/>
      <c r="B175" s="519"/>
      <c r="C175" s="519"/>
      <c r="D175" s="519"/>
      <c r="E175" s="519"/>
      <c r="F175" s="519"/>
      <c r="G175" s="519"/>
      <c r="H175" s="519"/>
      <c r="I175" s="514"/>
      <c r="J175" s="519"/>
      <c r="K175" s="474"/>
      <c r="L175" s="474"/>
      <c r="M175" s="474"/>
      <c r="N175" s="474"/>
      <c r="O175" s="474"/>
      <c r="P175" s="474"/>
      <c r="Q175" s="474"/>
      <c r="R175" s="474"/>
      <c r="S175" s="474"/>
      <c r="T175" s="474"/>
      <c r="U175" s="474"/>
      <c r="V175" s="474"/>
      <c r="W175" s="474"/>
      <c r="X175" s="474"/>
      <c r="Y175" s="474"/>
      <c r="Z175" s="474"/>
    </row>
    <row r="176" spans="1:26" ht="12.75" customHeight="1" x14ac:dyDescent="0.25">
      <c r="A176" s="514"/>
      <c r="B176" s="519"/>
      <c r="C176" s="519"/>
      <c r="D176" s="519"/>
      <c r="E176" s="519"/>
      <c r="F176" s="519"/>
      <c r="G176" s="519"/>
      <c r="H176" s="519"/>
      <c r="I176" s="514"/>
      <c r="J176" s="519"/>
      <c r="K176" s="474"/>
      <c r="L176" s="474"/>
      <c r="M176" s="474"/>
      <c r="N176" s="474"/>
      <c r="O176" s="474"/>
      <c r="P176" s="474"/>
      <c r="Q176" s="474"/>
      <c r="R176" s="474"/>
      <c r="S176" s="474"/>
      <c r="T176" s="474"/>
      <c r="U176" s="474"/>
      <c r="V176" s="474"/>
      <c r="W176" s="474"/>
      <c r="X176" s="474"/>
      <c r="Y176" s="474"/>
      <c r="Z176" s="474"/>
    </row>
    <row r="177" spans="1:26" ht="12.75" customHeight="1" x14ac:dyDescent="0.25">
      <c r="A177" s="514"/>
      <c r="B177" s="519"/>
      <c r="C177" s="519"/>
      <c r="D177" s="519"/>
      <c r="E177" s="519"/>
      <c r="F177" s="519"/>
      <c r="G177" s="519"/>
      <c r="H177" s="519"/>
      <c r="I177" s="514"/>
      <c r="J177" s="519"/>
      <c r="K177" s="474"/>
      <c r="L177" s="474"/>
      <c r="M177" s="474"/>
      <c r="N177" s="474"/>
      <c r="O177" s="474"/>
      <c r="P177" s="474"/>
      <c r="Q177" s="474"/>
      <c r="R177" s="474"/>
      <c r="S177" s="474"/>
      <c r="T177" s="474"/>
      <c r="U177" s="474"/>
      <c r="V177" s="474"/>
      <c r="W177" s="474"/>
      <c r="X177" s="474"/>
      <c r="Y177" s="474"/>
      <c r="Z177" s="474"/>
    </row>
    <row r="178" spans="1:26" ht="12.75" customHeight="1" x14ac:dyDescent="0.25">
      <c r="A178" s="514"/>
      <c r="B178" s="519"/>
      <c r="C178" s="519"/>
      <c r="D178" s="519"/>
      <c r="E178" s="519"/>
      <c r="F178" s="519"/>
      <c r="G178" s="519"/>
      <c r="H178" s="519"/>
      <c r="I178" s="514"/>
      <c r="J178" s="519"/>
      <c r="K178" s="474"/>
      <c r="L178" s="474"/>
      <c r="M178" s="474"/>
      <c r="N178" s="474"/>
      <c r="O178" s="474"/>
      <c r="P178" s="474"/>
      <c r="Q178" s="474"/>
      <c r="R178" s="474"/>
      <c r="S178" s="474"/>
      <c r="T178" s="474"/>
      <c r="U178" s="474"/>
      <c r="V178" s="474"/>
      <c r="W178" s="474"/>
      <c r="X178" s="474"/>
      <c r="Y178" s="474"/>
      <c r="Z178" s="474"/>
    </row>
    <row r="179" spans="1:26" ht="12.75" customHeight="1" x14ac:dyDescent="0.25">
      <c r="A179" s="514"/>
      <c r="B179" s="519"/>
      <c r="C179" s="519"/>
      <c r="D179" s="519"/>
      <c r="E179" s="519"/>
      <c r="F179" s="519"/>
      <c r="G179" s="519"/>
      <c r="H179" s="519"/>
      <c r="I179" s="514"/>
      <c r="J179" s="519"/>
      <c r="K179" s="474"/>
      <c r="L179" s="474"/>
      <c r="M179" s="474"/>
      <c r="N179" s="474"/>
      <c r="O179" s="474"/>
      <c r="P179" s="474"/>
      <c r="Q179" s="474"/>
      <c r="R179" s="474"/>
      <c r="S179" s="474"/>
      <c r="T179" s="474"/>
      <c r="U179" s="474"/>
      <c r="V179" s="474"/>
      <c r="W179" s="474"/>
      <c r="X179" s="474"/>
      <c r="Y179" s="474"/>
      <c r="Z179" s="474"/>
    </row>
    <row r="180" spans="1:26" ht="12.75" customHeight="1" x14ac:dyDescent="0.25">
      <c r="A180" s="514"/>
      <c r="B180" s="519"/>
      <c r="C180" s="519"/>
      <c r="D180" s="519"/>
      <c r="E180" s="519"/>
      <c r="F180" s="519"/>
      <c r="G180" s="519"/>
      <c r="H180" s="519"/>
      <c r="I180" s="514"/>
      <c r="J180" s="519"/>
      <c r="K180" s="474"/>
      <c r="L180" s="474"/>
      <c r="M180" s="474"/>
      <c r="N180" s="474"/>
      <c r="O180" s="474"/>
      <c r="P180" s="474"/>
      <c r="Q180" s="474"/>
      <c r="R180" s="474"/>
      <c r="S180" s="474"/>
      <c r="T180" s="474"/>
      <c r="U180" s="474"/>
      <c r="V180" s="474"/>
      <c r="W180" s="474"/>
      <c r="X180" s="474"/>
      <c r="Y180" s="474"/>
      <c r="Z180" s="474"/>
    </row>
    <row r="181" spans="1:26" ht="12.75" customHeight="1" x14ac:dyDescent="0.25">
      <c r="A181" s="514"/>
      <c r="B181" s="519"/>
      <c r="C181" s="519"/>
      <c r="D181" s="519"/>
      <c r="E181" s="519"/>
      <c r="F181" s="519"/>
      <c r="G181" s="519"/>
      <c r="H181" s="519"/>
      <c r="I181" s="514"/>
      <c r="J181" s="519"/>
      <c r="K181" s="474"/>
      <c r="L181" s="474"/>
      <c r="M181" s="474"/>
      <c r="N181" s="474"/>
      <c r="O181" s="474"/>
      <c r="P181" s="474"/>
      <c r="Q181" s="474"/>
      <c r="R181" s="474"/>
      <c r="S181" s="474"/>
      <c r="T181" s="474"/>
      <c r="U181" s="474"/>
      <c r="V181" s="474"/>
      <c r="W181" s="474"/>
      <c r="X181" s="474"/>
      <c r="Y181" s="474"/>
      <c r="Z181" s="474"/>
    </row>
    <row r="182" spans="1:26" ht="12.75" customHeight="1" x14ac:dyDescent="0.25">
      <c r="A182" s="514"/>
      <c r="B182" s="519"/>
      <c r="C182" s="519"/>
      <c r="D182" s="519"/>
      <c r="E182" s="519"/>
      <c r="F182" s="519"/>
      <c r="G182" s="519"/>
      <c r="H182" s="519"/>
      <c r="I182" s="514"/>
      <c r="J182" s="519"/>
      <c r="K182" s="474"/>
      <c r="L182" s="474"/>
      <c r="M182" s="474"/>
      <c r="N182" s="474"/>
      <c r="O182" s="474"/>
      <c r="P182" s="474"/>
      <c r="Q182" s="474"/>
      <c r="R182" s="474"/>
      <c r="S182" s="474"/>
      <c r="T182" s="474"/>
      <c r="U182" s="474"/>
      <c r="V182" s="474"/>
      <c r="W182" s="474"/>
      <c r="X182" s="474"/>
      <c r="Y182" s="474"/>
      <c r="Z182" s="474"/>
    </row>
    <row r="183" spans="1:26" ht="12.75" customHeight="1" x14ac:dyDescent="0.25">
      <c r="A183" s="514"/>
      <c r="B183" s="519"/>
      <c r="C183" s="519"/>
      <c r="D183" s="519"/>
      <c r="E183" s="519"/>
      <c r="F183" s="519"/>
      <c r="G183" s="519"/>
      <c r="H183" s="519"/>
      <c r="I183" s="514"/>
      <c r="J183" s="519"/>
      <c r="K183" s="474"/>
      <c r="L183" s="474"/>
      <c r="M183" s="474"/>
      <c r="N183" s="474"/>
      <c r="O183" s="474"/>
      <c r="P183" s="474"/>
      <c r="Q183" s="474"/>
      <c r="R183" s="474"/>
      <c r="S183" s="474"/>
      <c r="T183" s="474"/>
      <c r="U183" s="474"/>
      <c r="V183" s="474"/>
      <c r="W183" s="474"/>
      <c r="X183" s="474"/>
      <c r="Y183" s="474"/>
      <c r="Z183" s="474"/>
    </row>
    <row r="184" spans="1:26" ht="12.75" customHeight="1" x14ac:dyDescent="0.25">
      <c r="A184" s="514"/>
      <c r="B184" s="519"/>
      <c r="C184" s="519"/>
      <c r="D184" s="519"/>
      <c r="E184" s="519"/>
      <c r="F184" s="519"/>
      <c r="G184" s="519"/>
      <c r="H184" s="519"/>
      <c r="I184" s="514"/>
      <c r="J184" s="519"/>
      <c r="K184" s="474"/>
      <c r="L184" s="474"/>
      <c r="M184" s="474"/>
      <c r="N184" s="474"/>
      <c r="O184" s="474"/>
      <c r="P184" s="474"/>
      <c r="Q184" s="474"/>
      <c r="R184" s="474"/>
      <c r="S184" s="474"/>
      <c r="T184" s="474"/>
      <c r="U184" s="474"/>
      <c r="V184" s="474"/>
      <c r="W184" s="474"/>
      <c r="X184" s="474"/>
      <c r="Y184" s="474"/>
      <c r="Z184" s="474"/>
    </row>
    <row r="185" spans="1:26" ht="12.75" customHeight="1" x14ac:dyDescent="0.25">
      <c r="A185" s="514"/>
      <c r="B185" s="519"/>
      <c r="C185" s="519"/>
      <c r="D185" s="519"/>
      <c r="E185" s="519"/>
      <c r="F185" s="519"/>
      <c r="G185" s="519"/>
      <c r="H185" s="519"/>
      <c r="I185" s="514"/>
      <c r="J185" s="519"/>
      <c r="K185" s="474"/>
      <c r="L185" s="474"/>
      <c r="M185" s="474"/>
      <c r="N185" s="474"/>
      <c r="O185" s="474"/>
      <c r="P185" s="474"/>
      <c r="Q185" s="474"/>
      <c r="R185" s="474"/>
      <c r="S185" s="474"/>
      <c r="T185" s="474"/>
      <c r="U185" s="474"/>
      <c r="V185" s="474"/>
      <c r="W185" s="474"/>
      <c r="X185" s="474"/>
      <c r="Y185" s="474"/>
      <c r="Z185" s="474"/>
    </row>
    <row r="186" spans="1:26" ht="12.75" customHeight="1" x14ac:dyDescent="0.25">
      <c r="A186" s="514"/>
      <c r="B186" s="519"/>
      <c r="C186" s="519"/>
      <c r="D186" s="519"/>
      <c r="E186" s="519"/>
      <c r="F186" s="519"/>
      <c r="G186" s="519"/>
      <c r="H186" s="519"/>
      <c r="I186" s="514"/>
      <c r="J186" s="519"/>
      <c r="K186" s="474"/>
      <c r="L186" s="474"/>
      <c r="M186" s="474"/>
      <c r="N186" s="474"/>
      <c r="O186" s="474"/>
      <c r="P186" s="474"/>
      <c r="Q186" s="474"/>
      <c r="R186" s="474"/>
      <c r="S186" s="474"/>
      <c r="T186" s="474"/>
      <c r="U186" s="474"/>
      <c r="V186" s="474"/>
      <c r="W186" s="474"/>
      <c r="X186" s="474"/>
      <c r="Y186" s="474"/>
      <c r="Z186" s="474"/>
    </row>
    <row r="187" spans="1:26" ht="12.75" customHeight="1" x14ac:dyDescent="0.25">
      <c r="A187" s="514"/>
      <c r="B187" s="519"/>
      <c r="C187" s="519"/>
      <c r="D187" s="519"/>
      <c r="E187" s="519"/>
      <c r="F187" s="519"/>
      <c r="G187" s="519"/>
      <c r="H187" s="519"/>
      <c r="I187" s="514"/>
      <c r="J187" s="519"/>
      <c r="K187" s="474"/>
      <c r="L187" s="474"/>
      <c r="M187" s="474"/>
      <c r="N187" s="474"/>
      <c r="O187" s="474"/>
      <c r="P187" s="474"/>
      <c r="Q187" s="474"/>
      <c r="R187" s="474"/>
      <c r="S187" s="474"/>
      <c r="T187" s="474"/>
      <c r="U187" s="474"/>
      <c r="V187" s="474"/>
      <c r="W187" s="474"/>
      <c r="X187" s="474"/>
      <c r="Y187" s="474"/>
      <c r="Z187" s="474"/>
    </row>
    <row r="188" spans="1:26" ht="12.75" customHeight="1" x14ac:dyDescent="0.25">
      <c r="A188" s="514"/>
      <c r="B188" s="519"/>
      <c r="C188" s="519"/>
      <c r="D188" s="519"/>
      <c r="E188" s="519"/>
      <c r="F188" s="519"/>
      <c r="G188" s="519"/>
      <c r="H188" s="519"/>
      <c r="I188" s="514"/>
      <c r="J188" s="519"/>
      <c r="K188" s="474"/>
      <c r="L188" s="474"/>
      <c r="M188" s="474"/>
      <c r="N188" s="474"/>
      <c r="O188" s="474"/>
      <c r="P188" s="474"/>
      <c r="Q188" s="474"/>
      <c r="R188" s="474"/>
      <c r="S188" s="474"/>
      <c r="T188" s="474"/>
      <c r="U188" s="474"/>
      <c r="V188" s="474"/>
      <c r="W188" s="474"/>
      <c r="X188" s="474"/>
      <c r="Y188" s="474"/>
      <c r="Z188" s="474"/>
    </row>
    <row r="189" spans="1:26" ht="12.75" customHeight="1" x14ac:dyDescent="0.25">
      <c r="A189" s="514"/>
      <c r="B189" s="519"/>
      <c r="C189" s="519"/>
      <c r="D189" s="519"/>
      <c r="E189" s="519"/>
      <c r="F189" s="519"/>
      <c r="G189" s="519"/>
      <c r="H189" s="519"/>
      <c r="I189" s="514"/>
      <c r="J189" s="519"/>
      <c r="K189" s="474"/>
      <c r="L189" s="474"/>
      <c r="M189" s="474"/>
      <c r="N189" s="474"/>
      <c r="O189" s="474"/>
      <c r="P189" s="474"/>
      <c r="Q189" s="474"/>
      <c r="R189" s="474"/>
      <c r="S189" s="474"/>
      <c r="T189" s="474"/>
      <c r="U189" s="474"/>
      <c r="V189" s="474"/>
      <c r="W189" s="474"/>
      <c r="X189" s="474"/>
      <c r="Y189" s="474"/>
      <c r="Z189" s="474"/>
    </row>
    <row r="190" spans="1:26" ht="12.75" customHeight="1" x14ac:dyDescent="0.25">
      <c r="A190" s="514"/>
      <c r="B190" s="519"/>
      <c r="C190" s="519"/>
      <c r="D190" s="519"/>
      <c r="E190" s="519"/>
      <c r="F190" s="519"/>
      <c r="G190" s="519"/>
      <c r="H190" s="519"/>
      <c r="I190" s="514"/>
      <c r="J190" s="519"/>
      <c r="K190" s="474"/>
      <c r="L190" s="474"/>
      <c r="M190" s="474"/>
      <c r="N190" s="474"/>
      <c r="O190" s="474"/>
      <c r="P190" s="474"/>
      <c r="Q190" s="474"/>
      <c r="R190" s="474"/>
      <c r="S190" s="474"/>
      <c r="T190" s="474"/>
      <c r="U190" s="474"/>
      <c r="V190" s="474"/>
      <c r="W190" s="474"/>
      <c r="X190" s="474"/>
      <c r="Y190" s="474"/>
      <c r="Z190" s="474"/>
    </row>
    <row r="191" spans="1:26" ht="12.75" customHeight="1" x14ac:dyDescent="0.25">
      <c r="A191" s="514"/>
      <c r="B191" s="519"/>
      <c r="C191" s="519"/>
      <c r="D191" s="519"/>
      <c r="E191" s="519"/>
      <c r="F191" s="519"/>
      <c r="G191" s="519"/>
      <c r="H191" s="519"/>
      <c r="I191" s="514"/>
      <c r="J191" s="519"/>
      <c r="K191" s="474"/>
      <c r="L191" s="474"/>
      <c r="M191" s="474"/>
      <c r="N191" s="474"/>
      <c r="O191" s="474"/>
      <c r="P191" s="474"/>
      <c r="Q191" s="474"/>
      <c r="R191" s="474"/>
      <c r="S191" s="474"/>
      <c r="T191" s="474"/>
      <c r="U191" s="474"/>
      <c r="V191" s="474"/>
      <c r="W191" s="474"/>
      <c r="X191" s="474"/>
      <c r="Y191" s="474"/>
      <c r="Z191" s="474"/>
    </row>
    <row r="192" spans="1:26" ht="12.75" customHeight="1" x14ac:dyDescent="0.25">
      <c r="A192" s="514"/>
      <c r="B192" s="519"/>
      <c r="C192" s="519"/>
      <c r="D192" s="519"/>
      <c r="E192" s="519"/>
      <c r="F192" s="519"/>
      <c r="G192" s="519"/>
      <c r="H192" s="519"/>
      <c r="I192" s="514"/>
      <c r="J192" s="519"/>
      <c r="K192" s="474"/>
      <c r="L192" s="474"/>
      <c r="M192" s="474"/>
      <c r="N192" s="474"/>
      <c r="O192" s="474"/>
      <c r="P192" s="474"/>
      <c r="Q192" s="474"/>
      <c r="R192" s="474"/>
      <c r="S192" s="474"/>
      <c r="T192" s="474"/>
      <c r="U192" s="474"/>
      <c r="V192" s="474"/>
      <c r="W192" s="474"/>
      <c r="X192" s="474"/>
      <c r="Y192" s="474"/>
      <c r="Z192" s="474"/>
    </row>
    <row r="193" spans="1:26" ht="12.75" customHeight="1" x14ac:dyDescent="0.25">
      <c r="A193" s="514"/>
      <c r="B193" s="519"/>
      <c r="C193" s="519"/>
      <c r="D193" s="519"/>
      <c r="E193" s="519"/>
      <c r="F193" s="519"/>
      <c r="G193" s="519"/>
      <c r="H193" s="519"/>
      <c r="I193" s="514"/>
      <c r="J193" s="519"/>
      <c r="K193" s="474"/>
      <c r="L193" s="474"/>
      <c r="M193" s="474"/>
      <c r="N193" s="474"/>
      <c r="O193" s="474"/>
      <c r="P193" s="474"/>
      <c r="Q193" s="474"/>
      <c r="R193" s="474"/>
      <c r="S193" s="474"/>
      <c r="T193" s="474"/>
      <c r="U193" s="474"/>
      <c r="V193" s="474"/>
      <c r="W193" s="474"/>
      <c r="X193" s="474"/>
      <c r="Y193" s="474"/>
      <c r="Z193" s="474"/>
    </row>
    <row r="194" spans="1:26" ht="12.75" customHeight="1" x14ac:dyDescent="0.25">
      <c r="A194" s="514"/>
      <c r="B194" s="519"/>
      <c r="C194" s="519"/>
      <c r="D194" s="519"/>
      <c r="E194" s="519"/>
      <c r="F194" s="519"/>
      <c r="G194" s="519"/>
      <c r="H194" s="519"/>
      <c r="I194" s="514"/>
      <c r="J194" s="519"/>
      <c r="K194" s="474"/>
      <c r="L194" s="474"/>
      <c r="M194" s="474"/>
      <c r="N194" s="474"/>
      <c r="O194" s="474"/>
      <c r="P194" s="474"/>
      <c r="Q194" s="474"/>
      <c r="R194" s="474"/>
      <c r="S194" s="474"/>
      <c r="T194" s="474"/>
      <c r="U194" s="474"/>
      <c r="V194" s="474"/>
      <c r="W194" s="474"/>
      <c r="X194" s="474"/>
      <c r="Y194" s="474"/>
      <c r="Z194" s="474"/>
    </row>
    <row r="195" spans="1:26" ht="12.75" customHeight="1" x14ac:dyDescent="0.25">
      <c r="A195" s="514"/>
      <c r="B195" s="519"/>
      <c r="C195" s="519"/>
      <c r="D195" s="519"/>
      <c r="E195" s="519"/>
      <c r="F195" s="519"/>
      <c r="G195" s="519"/>
      <c r="H195" s="519"/>
      <c r="I195" s="514"/>
      <c r="J195" s="519"/>
      <c r="K195" s="474"/>
      <c r="L195" s="474"/>
      <c r="M195" s="474"/>
      <c r="N195" s="474"/>
      <c r="O195" s="474"/>
      <c r="P195" s="474"/>
      <c r="Q195" s="474"/>
      <c r="R195" s="474"/>
      <c r="S195" s="474"/>
      <c r="T195" s="474"/>
      <c r="U195" s="474"/>
      <c r="V195" s="474"/>
      <c r="W195" s="474"/>
      <c r="X195" s="474"/>
      <c r="Y195" s="474"/>
      <c r="Z195" s="474"/>
    </row>
    <row r="196" spans="1:26" ht="12.75" customHeight="1" x14ac:dyDescent="0.25">
      <c r="A196" s="514"/>
      <c r="B196" s="519"/>
      <c r="C196" s="519"/>
      <c r="D196" s="519"/>
      <c r="E196" s="519"/>
      <c r="F196" s="519"/>
      <c r="G196" s="519"/>
      <c r="H196" s="519"/>
      <c r="I196" s="514"/>
      <c r="J196" s="519"/>
      <c r="K196" s="474"/>
      <c r="L196" s="474"/>
      <c r="M196" s="474"/>
      <c r="N196" s="474"/>
      <c r="O196" s="474"/>
      <c r="P196" s="474"/>
      <c r="Q196" s="474"/>
      <c r="R196" s="474"/>
      <c r="S196" s="474"/>
      <c r="T196" s="474"/>
      <c r="U196" s="474"/>
      <c r="V196" s="474"/>
      <c r="W196" s="474"/>
      <c r="X196" s="474"/>
      <c r="Y196" s="474"/>
      <c r="Z196" s="474"/>
    </row>
    <row r="197" spans="1:26" ht="12.75" customHeight="1" x14ac:dyDescent="0.25">
      <c r="A197" s="514"/>
      <c r="B197" s="519"/>
      <c r="C197" s="519"/>
      <c r="D197" s="519"/>
      <c r="E197" s="519"/>
      <c r="F197" s="519"/>
      <c r="G197" s="519"/>
      <c r="H197" s="519"/>
      <c r="I197" s="514"/>
      <c r="J197" s="519"/>
      <c r="K197" s="474"/>
      <c r="L197" s="474"/>
      <c r="M197" s="474"/>
      <c r="N197" s="474"/>
      <c r="O197" s="474"/>
      <c r="P197" s="474"/>
      <c r="Q197" s="474"/>
      <c r="R197" s="474"/>
      <c r="S197" s="474"/>
      <c r="T197" s="474"/>
      <c r="U197" s="474"/>
      <c r="V197" s="474"/>
      <c r="W197" s="474"/>
      <c r="X197" s="474"/>
      <c r="Y197" s="474"/>
      <c r="Z197" s="474"/>
    </row>
    <row r="198" spans="1:26" ht="12.75" customHeight="1" x14ac:dyDescent="0.25">
      <c r="A198" s="514"/>
      <c r="B198" s="519"/>
      <c r="C198" s="519"/>
      <c r="D198" s="519"/>
      <c r="E198" s="519"/>
      <c r="F198" s="519"/>
      <c r="G198" s="519"/>
      <c r="H198" s="519"/>
      <c r="I198" s="514"/>
      <c r="J198" s="519"/>
      <c r="K198" s="474"/>
      <c r="L198" s="474"/>
      <c r="M198" s="474"/>
      <c r="N198" s="474"/>
      <c r="O198" s="474"/>
      <c r="P198" s="474"/>
      <c r="Q198" s="474"/>
      <c r="R198" s="474"/>
      <c r="S198" s="474"/>
      <c r="T198" s="474"/>
      <c r="U198" s="474"/>
      <c r="V198" s="474"/>
      <c r="W198" s="474"/>
      <c r="X198" s="474"/>
      <c r="Y198" s="474"/>
      <c r="Z198" s="474"/>
    </row>
    <row r="199" spans="1:26" ht="12.75" customHeight="1" x14ac:dyDescent="0.25">
      <c r="A199" s="514"/>
      <c r="B199" s="519"/>
      <c r="C199" s="519"/>
      <c r="D199" s="519"/>
      <c r="E199" s="519"/>
      <c r="F199" s="519"/>
      <c r="G199" s="519"/>
      <c r="H199" s="519"/>
      <c r="I199" s="514"/>
      <c r="J199" s="519"/>
      <c r="K199" s="474"/>
      <c r="L199" s="474"/>
      <c r="M199" s="474"/>
      <c r="N199" s="474"/>
      <c r="O199" s="474"/>
      <c r="P199" s="474"/>
      <c r="Q199" s="474"/>
      <c r="R199" s="474"/>
      <c r="S199" s="474"/>
      <c r="T199" s="474"/>
      <c r="U199" s="474"/>
      <c r="V199" s="474"/>
      <c r="W199" s="474"/>
      <c r="X199" s="474"/>
      <c r="Y199" s="474"/>
      <c r="Z199" s="474"/>
    </row>
    <row r="200" spans="1:26" ht="12.75" customHeight="1" x14ac:dyDescent="0.25">
      <c r="A200" s="514"/>
      <c r="B200" s="519"/>
      <c r="C200" s="519"/>
      <c r="D200" s="519"/>
      <c r="E200" s="519"/>
      <c r="F200" s="519"/>
      <c r="G200" s="519"/>
      <c r="H200" s="519"/>
      <c r="I200" s="514"/>
      <c r="J200" s="519"/>
      <c r="K200" s="474"/>
      <c r="L200" s="474"/>
      <c r="M200" s="474"/>
      <c r="N200" s="474"/>
      <c r="O200" s="474"/>
      <c r="P200" s="474"/>
      <c r="Q200" s="474"/>
      <c r="R200" s="474"/>
      <c r="S200" s="474"/>
      <c r="T200" s="474"/>
      <c r="U200" s="474"/>
      <c r="V200" s="474"/>
      <c r="W200" s="474"/>
      <c r="X200" s="474"/>
      <c r="Y200" s="474"/>
      <c r="Z200" s="474"/>
    </row>
    <row r="201" spans="1:26" ht="12.75" customHeight="1" x14ac:dyDescent="0.25">
      <c r="A201" s="514"/>
      <c r="B201" s="519"/>
      <c r="C201" s="519"/>
      <c r="D201" s="519"/>
      <c r="E201" s="519"/>
      <c r="F201" s="519"/>
      <c r="G201" s="519"/>
      <c r="H201" s="519"/>
      <c r="I201" s="514"/>
      <c r="J201" s="519"/>
      <c r="K201" s="474"/>
      <c r="L201" s="474"/>
      <c r="M201" s="474"/>
      <c r="N201" s="474"/>
      <c r="O201" s="474"/>
      <c r="P201" s="474"/>
      <c r="Q201" s="474"/>
      <c r="R201" s="474"/>
      <c r="S201" s="474"/>
      <c r="T201" s="474"/>
      <c r="U201" s="474"/>
      <c r="V201" s="474"/>
      <c r="W201" s="474"/>
      <c r="X201" s="474"/>
      <c r="Y201" s="474"/>
      <c r="Z201" s="474"/>
    </row>
    <row r="202" spans="1:26" ht="12.75" customHeight="1" x14ac:dyDescent="0.25">
      <c r="A202" s="514"/>
      <c r="B202" s="519"/>
      <c r="C202" s="519"/>
      <c r="D202" s="519"/>
      <c r="E202" s="519"/>
      <c r="F202" s="519"/>
      <c r="G202" s="519"/>
      <c r="H202" s="519"/>
      <c r="I202" s="514"/>
      <c r="J202" s="519"/>
      <c r="K202" s="474"/>
      <c r="L202" s="474"/>
      <c r="M202" s="474"/>
      <c r="N202" s="474"/>
      <c r="O202" s="474"/>
      <c r="P202" s="474"/>
      <c r="Q202" s="474"/>
      <c r="R202" s="474"/>
      <c r="S202" s="474"/>
      <c r="T202" s="474"/>
      <c r="U202" s="474"/>
      <c r="V202" s="474"/>
      <c r="W202" s="474"/>
      <c r="X202" s="474"/>
      <c r="Y202" s="474"/>
      <c r="Z202" s="474"/>
    </row>
    <row r="203" spans="1:26" ht="12.75" customHeight="1" x14ac:dyDescent="0.25">
      <c r="A203" s="514"/>
      <c r="B203" s="519"/>
      <c r="C203" s="519"/>
      <c r="D203" s="519"/>
      <c r="E203" s="519"/>
      <c r="F203" s="519"/>
      <c r="G203" s="519"/>
      <c r="H203" s="519"/>
      <c r="I203" s="514"/>
      <c r="J203" s="519"/>
      <c r="K203" s="474"/>
      <c r="L203" s="474"/>
      <c r="M203" s="474"/>
      <c r="N203" s="474"/>
      <c r="O203" s="474"/>
      <c r="P203" s="474"/>
      <c r="Q203" s="474"/>
      <c r="R203" s="474"/>
      <c r="S203" s="474"/>
      <c r="T203" s="474"/>
      <c r="U203" s="474"/>
      <c r="V203" s="474"/>
      <c r="W203" s="474"/>
      <c r="X203" s="474"/>
      <c r="Y203" s="474"/>
      <c r="Z203" s="474"/>
    </row>
    <row r="204" spans="1:26" ht="12.75" customHeight="1" x14ac:dyDescent="0.25">
      <c r="A204" s="514"/>
      <c r="B204" s="519"/>
      <c r="C204" s="519"/>
      <c r="D204" s="519"/>
      <c r="E204" s="519"/>
      <c r="F204" s="519"/>
      <c r="G204" s="519"/>
      <c r="H204" s="519"/>
      <c r="I204" s="514"/>
      <c r="J204" s="519"/>
      <c r="K204" s="474"/>
      <c r="L204" s="474"/>
      <c r="M204" s="474"/>
      <c r="N204" s="474"/>
      <c r="O204" s="474"/>
      <c r="P204" s="474"/>
      <c r="Q204" s="474"/>
      <c r="R204" s="474"/>
      <c r="S204" s="474"/>
      <c r="T204" s="474"/>
      <c r="U204" s="474"/>
      <c r="V204" s="474"/>
      <c r="W204" s="474"/>
      <c r="X204" s="474"/>
      <c r="Y204" s="474"/>
      <c r="Z204" s="474"/>
    </row>
    <row r="205" spans="1:26" ht="12.75" customHeight="1" x14ac:dyDescent="0.25">
      <c r="A205" s="514"/>
      <c r="B205" s="519"/>
      <c r="C205" s="519"/>
      <c r="D205" s="519"/>
      <c r="E205" s="519"/>
      <c r="F205" s="519"/>
      <c r="G205" s="519"/>
      <c r="H205" s="519"/>
      <c r="I205" s="514"/>
      <c r="J205" s="519"/>
      <c r="K205" s="474"/>
      <c r="L205" s="474"/>
      <c r="M205" s="474"/>
      <c r="N205" s="474"/>
      <c r="O205" s="474"/>
      <c r="P205" s="474"/>
      <c r="Q205" s="474"/>
      <c r="R205" s="474"/>
      <c r="S205" s="474"/>
      <c r="T205" s="474"/>
      <c r="U205" s="474"/>
      <c r="V205" s="474"/>
      <c r="W205" s="474"/>
      <c r="X205" s="474"/>
      <c r="Y205" s="474"/>
      <c r="Z205" s="474"/>
    </row>
    <row r="206" spans="1:26" ht="12.75" customHeight="1" x14ac:dyDescent="0.25">
      <c r="A206" s="514"/>
      <c r="B206" s="519"/>
      <c r="C206" s="519"/>
      <c r="D206" s="519"/>
      <c r="E206" s="519"/>
      <c r="F206" s="519"/>
      <c r="G206" s="519"/>
      <c r="H206" s="519"/>
      <c r="I206" s="514"/>
      <c r="J206" s="519"/>
      <c r="K206" s="474"/>
      <c r="L206" s="474"/>
      <c r="M206" s="474"/>
      <c r="N206" s="474"/>
      <c r="O206" s="474"/>
      <c r="P206" s="474"/>
      <c r="Q206" s="474"/>
      <c r="R206" s="474"/>
      <c r="S206" s="474"/>
      <c r="T206" s="474"/>
      <c r="U206" s="474"/>
      <c r="V206" s="474"/>
      <c r="W206" s="474"/>
      <c r="X206" s="474"/>
      <c r="Y206" s="474"/>
      <c r="Z206" s="474"/>
    </row>
    <row r="207" spans="1:26" ht="12.75" customHeight="1" x14ac:dyDescent="0.25">
      <c r="A207" s="514"/>
      <c r="B207" s="519"/>
      <c r="C207" s="519"/>
      <c r="D207" s="519"/>
      <c r="E207" s="519"/>
      <c r="F207" s="519"/>
      <c r="G207" s="519"/>
      <c r="H207" s="519"/>
      <c r="I207" s="514"/>
      <c r="J207" s="519"/>
      <c r="K207" s="474"/>
      <c r="L207" s="474"/>
      <c r="M207" s="474"/>
      <c r="N207" s="474"/>
      <c r="O207" s="474"/>
      <c r="P207" s="474"/>
      <c r="Q207" s="474"/>
      <c r="R207" s="474"/>
      <c r="S207" s="474"/>
      <c r="T207" s="474"/>
      <c r="U207" s="474"/>
      <c r="V207" s="474"/>
      <c r="W207" s="474"/>
      <c r="X207" s="474"/>
      <c r="Y207" s="474"/>
      <c r="Z207" s="474"/>
    </row>
    <row r="208" spans="1:26" ht="12.75" customHeight="1" x14ac:dyDescent="0.25">
      <c r="A208" s="514"/>
      <c r="B208" s="519"/>
      <c r="C208" s="519"/>
      <c r="D208" s="519"/>
      <c r="E208" s="519"/>
      <c r="F208" s="519"/>
      <c r="G208" s="519"/>
      <c r="H208" s="519"/>
      <c r="I208" s="514"/>
      <c r="J208" s="519"/>
      <c r="K208" s="474"/>
      <c r="L208" s="474"/>
      <c r="M208" s="474"/>
      <c r="N208" s="474"/>
      <c r="O208" s="474"/>
      <c r="P208" s="474"/>
      <c r="Q208" s="474"/>
      <c r="R208" s="474"/>
      <c r="S208" s="474"/>
      <c r="T208" s="474"/>
      <c r="U208" s="474"/>
      <c r="V208" s="474"/>
      <c r="W208" s="474"/>
      <c r="X208" s="474"/>
      <c r="Y208" s="474"/>
      <c r="Z208" s="474"/>
    </row>
    <row r="209" spans="1:26" ht="12.75" customHeight="1" x14ac:dyDescent="0.25">
      <c r="A209" s="514"/>
      <c r="B209" s="519"/>
      <c r="C209" s="519"/>
      <c r="D209" s="519"/>
      <c r="E209" s="519"/>
      <c r="F209" s="519"/>
      <c r="G209" s="519"/>
      <c r="H209" s="519"/>
      <c r="I209" s="514"/>
      <c r="J209" s="519"/>
      <c r="K209" s="474"/>
      <c r="L209" s="474"/>
      <c r="M209" s="474"/>
      <c r="N209" s="474"/>
      <c r="O209" s="474"/>
      <c r="P209" s="474"/>
      <c r="Q209" s="474"/>
      <c r="R209" s="474"/>
      <c r="S209" s="474"/>
      <c r="T209" s="474"/>
      <c r="U209" s="474"/>
      <c r="V209" s="474"/>
      <c r="W209" s="474"/>
      <c r="X209" s="474"/>
      <c r="Y209" s="474"/>
      <c r="Z209" s="474"/>
    </row>
    <row r="210" spans="1:26" ht="12.75" customHeight="1" x14ac:dyDescent="0.25">
      <c r="A210" s="514"/>
      <c r="B210" s="519"/>
      <c r="C210" s="519"/>
      <c r="D210" s="519"/>
      <c r="E210" s="519"/>
      <c r="F210" s="519"/>
      <c r="G210" s="519"/>
      <c r="H210" s="519"/>
      <c r="I210" s="514"/>
      <c r="J210" s="519"/>
      <c r="K210" s="474"/>
      <c r="L210" s="474"/>
      <c r="M210" s="474"/>
      <c r="N210" s="474"/>
      <c r="O210" s="474"/>
      <c r="P210" s="474"/>
      <c r="Q210" s="474"/>
      <c r="R210" s="474"/>
      <c r="S210" s="474"/>
      <c r="T210" s="474"/>
      <c r="U210" s="474"/>
      <c r="V210" s="474"/>
      <c r="W210" s="474"/>
      <c r="X210" s="474"/>
      <c r="Y210" s="474"/>
      <c r="Z210" s="474"/>
    </row>
    <row r="211" spans="1:26" ht="12.75" customHeight="1" x14ac:dyDescent="0.25">
      <c r="A211" s="514"/>
      <c r="B211" s="519"/>
      <c r="C211" s="519"/>
      <c r="D211" s="519"/>
      <c r="E211" s="519"/>
      <c r="F211" s="519"/>
      <c r="G211" s="519"/>
      <c r="H211" s="519"/>
      <c r="I211" s="514"/>
      <c r="J211" s="519"/>
      <c r="K211" s="474"/>
      <c r="L211" s="474"/>
      <c r="M211" s="474"/>
      <c r="N211" s="474"/>
      <c r="O211" s="474"/>
      <c r="P211" s="474"/>
      <c r="Q211" s="474"/>
      <c r="R211" s="474"/>
      <c r="S211" s="474"/>
      <c r="T211" s="474"/>
      <c r="U211" s="474"/>
      <c r="V211" s="474"/>
      <c r="W211" s="474"/>
      <c r="X211" s="474"/>
      <c r="Y211" s="474"/>
      <c r="Z211" s="474"/>
    </row>
    <row r="212" spans="1:26" ht="12.75" customHeight="1" x14ac:dyDescent="0.25">
      <c r="A212" s="514"/>
      <c r="B212" s="519"/>
      <c r="C212" s="519"/>
      <c r="D212" s="519"/>
      <c r="E212" s="519"/>
      <c r="F212" s="519"/>
      <c r="G212" s="519"/>
      <c r="H212" s="519"/>
      <c r="I212" s="514"/>
      <c r="J212" s="519"/>
      <c r="K212" s="474"/>
      <c r="L212" s="474"/>
      <c r="M212" s="474"/>
      <c r="N212" s="474"/>
      <c r="O212" s="474"/>
      <c r="P212" s="474"/>
      <c r="Q212" s="474"/>
      <c r="R212" s="474"/>
      <c r="S212" s="474"/>
      <c r="T212" s="474"/>
      <c r="U212" s="474"/>
      <c r="V212" s="474"/>
      <c r="W212" s="474"/>
      <c r="X212" s="474"/>
      <c r="Y212" s="474"/>
      <c r="Z212" s="474"/>
    </row>
    <row r="213" spans="1:26" ht="12.75" customHeight="1" x14ac:dyDescent="0.25">
      <c r="A213" s="514"/>
      <c r="B213" s="519"/>
      <c r="C213" s="519"/>
      <c r="D213" s="519"/>
      <c r="E213" s="519"/>
      <c r="F213" s="519"/>
      <c r="G213" s="519"/>
      <c r="H213" s="519"/>
      <c r="I213" s="514"/>
      <c r="J213" s="519"/>
      <c r="K213" s="474"/>
      <c r="L213" s="474"/>
      <c r="M213" s="474"/>
      <c r="N213" s="474"/>
      <c r="O213" s="474"/>
      <c r="P213" s="474"/>
      <c r="Q213" s="474"/>
      <c r="R213" s="474"/>
      <c r="S213" s="474"/>
      <c r="T213" s="474"/>
      <c r="U213" s="474"/>
      <c r="V213" s="474"/>
      <c r="W213" s="474"/>
      <c r="X213" s="474"/>
      <c r="Y213" s="474"/>
      <c r="Z213" s="474"/>
    </row>
    <row r="214" spans="1:26" ht="12.75" customHeight="1" x14ac:dyDescent="0.25">
      <c r="A214" s="514"/>
      <c r="B214" s="519"/>
      <c r="C214" s="519"/>
      <c r="D214" s="519"/>
      <c r="E214" s="519"/>
      <c r="F214" s="519"/>
      <c r="G214" s="519"/>
      <c r="H214" s="519"/>
      <c r="I214" s="514"/>
      <c r="J214" s="519"/>
      <c r="K214" s="474"/>
      <c r="L214" s="474"/>
      <c r="M214" s="474"/>
      <c r="N214" s="474"/>
      <c r="O214" s="474"/>
      <c r="P214" s="474"/>
      <c r="Q214" s="474"/>
      <c r="R214" s="474"/>
      <c r="S214" s="474"/>
      <c r="T214" s="474"/>
      <c r="U214" s="474"/>
      <c r="V214" s="474"/>
      <c r="W214" s="474"/>
      <c r="X214" s="474"/>
      <c r="Y214" s="474"/>
      <c r="Z214" s="474"/>
    </row>
    <row r="215" spans="1:26" ht="12.75" customHeight="1" x14ac:dyDescent="0.25">
      <c r="A215" s="514"/>
      <c r="B215" s="519"/>
      <c r="C215" s="519"/>
      <c r="D215" s="519"/>
      <c r="E215" s="519"/>
      <c r="F215" s="519"/>
      <c r="G215" s="519"/>
      <c r="H215" s="519"/>
      <c r="I215" s="514"/>
      <c r="J215" s="519"/>
      <c r="K215" s="474"/>
      <c r="L215" s="474"/>
      <c r="M215" s="474"/>
      <c r="N215" s="474"/>
      <c r="O215" s="474"/>
      <c r="P215" s="474"/>
      <c r="Q215" s="474"/>
      <c r="R215" s="474"/>
      <c r="S215" s="474"/>
      <c r="T215" s="474"/>
      <c r="U215" s="474"/>
      <c r="V215" s="474"/>
      <c r="W215" s="474"/>
      <c r="X215" s="474"/>
      <c r="Y215" s="474"/>
      <c r="Z215" s="474"/>
    </row>
    <row r="216" spans="1:26" ht="12.75" customHeight="1" x14ac:dyDescent="0.25">
      <c r="A216" s="514"/>
      <c r="B216" s="519"/>
      <c r="C216" s="519"/>
      <c r="D216" s="519"/>
      <c r="E216" s="519"/>
      <c r="F216" s="519"/>
      <c r="G216" s="519"/>
      <c r="H216" s="519"/>
      <c r="I216" s="514"/>
      <c r="J216" s="519"/>
      <c r="K216" s="474"/>
      <c r="L216" s="474"/>
      <c r="M216" s="474"/>
      <c r="N216" s="474"/>
      <c r="O216" s="474"/>
      <c r="P216" s="474"/>
      <c r="Q216" s="474"/>
      <c r="R216" s="474"/>
      <c r="S216" s="474"/>
      <c r="T216" s="474"/>
      <c r="U216" s="474"/>
      <c r="V216" s="474"/>
      <c r="W216" s="474"/>
      <c r="X216" s="474"/>
      <c r="Y216" s="474"/>
      <c r="Z216" s="474"/>
    </row>
    <row r="217" spans="1:26" ht="12.75" customHeight="1" x14ac:dyDescent="0.25">
      <c r="A217" s="514"/>
      <c r="B217" s="519"/>
      <c r="C217" s="519"/>
      <c r="D217" s="519"/>
      <c r="E217" s="519"/>
      <c r="F217" s="519"/>
      <c r="G217" s="519"/>
      <c r="H217" s="519"/>
      <c r="I217" s="514"/>
      <c r="J217" s="519"/>
      <c r="K217" s="474"/>
      <c r="L217" s="474"/>
      <c r="M217" s="474"/>
      <c r="N217" s="474"/>
      <c r="O217" s="474"/>
      <c r="P217" s="474"/>
      <c r="Q217" s="474"/>
      <c r="R217" s="474"/>
      <c r="S217" s="474"/>
      <c r="T217" s="474"/>
      <c r="U217" s="474"/>
      <c r="V217" s="474"/>
      <c r="W217" s="474"/>
      <c r="X217" s="474"/>
      <c r="Y217" s="474"/>
      <c r="Z217" s="474"/>
    </row>
    <row r="218" spans="1:26" ht="12.75" customHeight="1" x14ac:dyDescent="0.25">
      <c r="A218" s="514"/>
      <c r="B218" s="519"/>
      <c r="C218" s="519"/>
      <c r="D218" s="519"/>
      <c r="E218" s="519"/>
      <c r="F218" s="519"/>
      <c r="G218" s="519"/>
      <c r="H218" s="519"/>
      <c r="I218" s="514"/>
      <c r="J218" s="519"/>
      <c r="K218" s="474"/>
      <c r="L218" s="474"/>
      <c r="M218" s="474"/>
      <c r="N218" s="474"/>
      <c r="O218" s="474"/>
      <c r="P218" s="474"/>
      <c r="Q218" s="474"/>
      <c r="R218" s="474"/>
      <c r="S218" s="474"/>
      <c r="T218" s="474"/>
      <c r="U218" s="474"/>
      <c r="V218" s="474"/>
      <c r="W218" s="474"/>
      <c r="X218" s="474"/>
      <c r="Y218" s="474"/>
      <c r="Z218" s="474"/>
    </row>
    <row r="219" spans="1:26" ht="12.75" customHeight="1" x14ac:dyDescent="0.25">
      <c r="A219" s="514"/>
      <c r="B219" s="519"/>
      <c r="C219" s="519"/>
      <c r="D219" s="519"/>
      <c r="E219" s="519"/>
      <c r="F219" s="519"/>
      <c r="G219" s="519"/>
      <c r="H219" s="519"/>
      <c r="I219" s="514"/>
      <c r="J219" s="519"/>
      <c r="K219" s="474"/>
      <c r="L219" s="474"/>
      <c r="M219" s="474"/>
      <c r="N219" s="474"/>
      <c r="O219" s="474"/>
      <c r="P219" s="474"/>
      <c r="Q219" s="474"/>
      <c r="R219" s="474"/>
      <c r="S219" s="474"/>
      <c r="T219" s="474"/>
      <c r="U219" s="474"/>
      <c r="V219" s="474"/>
      <c r="W219" s="474"/>
      <c r="X219" s="474"/>
      <c r="Y219" s="474"/>
      <c r="Z219" s="474"/>
    </row>
    <row r="220" spans="1:26" ht="12.75" customHeight="1" x14ac:dyDescent="0.25">
      <c r="A220" s="514"/>
      <c r="B220" s="519"/>
      <c r="C220" s="519"/>
      <c r="D220" s="519"/>
      <c r="E220" s="519"/>
      <c r="F220" s="519"/>
      <c r="G220" s="519"/>
      <c r="H220" s="519"/>
      <c r="I220" s="514"/>
      <c r="J220" s="519"/>
      <c r="K220" s="474"/>
      <c r="L220" s="474"/>
      <c r="M220" s="474"/>
      <c r="N220" s="474"/>
      <c r="O220" s="474"/>
      <c r="P220" s="474"/>
      <c r="Q220" s="474"/>
      <c r="R220" s="474"/>
      <c r="S220" s="474"/>
      <c r="T220" s="474"/>
      <c r="U220" s="474"/>
      <c r="V220" s="474"/>
      <c r="W220" s="474"/>
      <c r="X220" s="474"/>
      <c r="Y220" s="474"/>
      <c r="Z220" s="474"/>
    </row>
    <row r="221" spans="1:26" ht="12.75" customHeight="1" x14ac:dyDescent="0.25">
      <c r="A221" s="514"/>
      <c r="B221" s="519"/>
      <c r="C221" s="519"/>
      <c r="D221" s="519"/>
      <c r="E221" s="519"/>
      <c r="F221" s="519"/>
      <c r="G221" s="519"/>
      <c r="H221" s="519"/>
      <c r="I221" s="514"/>
      <c r="J221" s="519"/>
      <c r="K221" s="474"/>
      <c r="L221" s="474"/>
      <c r="M221" s="474"/>
      <c r="N221" s="474"/>
      <c r="O221" s="474"/>
      <c r="P221" s="474"/>
      <c r="Q221" s="474"/>
      <c r="R221" s="474"/>
      <c r="S221" s="474"/>
      <c r="T221" s="474"/>
      <c r="U221" s="474"/>
      <c r="V221" s="474"/>
      <c r="W221" s="474"/>
      <c r="X221" s="474"/>
      <c r="Y221" s="474"/>
      <c r="Z221" s="474"/>
    </row>
    <row r="222" spans="1:26" ht="12.75" customHeight="1" x14ac:dyDescent="0.25">
      <c r="A222" s="514"/>
      <c r="B222" s="519"/>
      <c r="C222" s="519"/>
      <c r="D222" s="519"/>
      <c r="E222" s="519"/>
      <c r="F222" s="519"/>
      <c r="G222" s="519"/>
      <c r="H222" s="519"/>
      <c r="I222" s="514"/>
      <c r="J222" s="519"/>
      <c r="K222" s="474"/>
      <c r="L222" s="474"/>
      <c r="M222" s="474"/>
      <c r="N222" s="474"/>
      <c r="O222" s="474"/>
      <c r="P222" s="474"/>
      <c r="Q222" s="474"/>
      <c r="R222" s="474"/>
      <c r="S222" s="474"/>
      <c r="T222" s="474"/>
      <c r="U222" s="474"/>
      <c r="V222" s="474"/>
      <c r="W222" s="474"/>
      <c r="X222" s="474"/>
      <c r="Y222" s="474"/>
      <c r="Z222" s="474"/>
    </row>
    <row r="223" spans="1:26" ht="12.75" customHeight="1" x14ac:dyDescent="0.25">
      <c r="A223" s="514"/>
      <c r="B223" s="519"/>
      <c r="C223" s="519"/>
      <c r="D223" s="519"/>
      <c r="E223" s="519"/>
      <c r="F223" s="519"/>
      <c r="G223" s="519"/>
      <c r="H223" s="519"/>
      <c r="I223" s="514"/>
      <c r="J223" s="519"/>
      <c r="K223" s="474"/>
      <c r="L223" s="474"/>
      <c r="M223" s="474"/>
      <c r="N223" s="474"/>
      <c r="O223" s="474"/>
      <c r="P223" s="474"/>
      <c r="Q223" s="474"/>
      <c r="R223" s="474"/>
      <c r="S223" s="474"/>
      <c r="T223" s="474"/>
      <c r="U223" s="474"/>
      <c r="V223" s="474"/>
      <c r="W223" s="474"/>
      <c r="X223" s="474"/>
      <c r="Y223" s="474"/>
      <c r="Z223" s="474"/>
    </row>
    <row r="224" spans="1:26" ht="12.75" customHeight="1" x14ac:dyDescent="0.25">
      <c r="A224" s="514"/>
      <c r="B224" s="519"/>
      <c r="C224" s="519"/>
      <c r="D224" s="519"/>
      <c r="E224" s="519"/>
      <c r="F224" s="519"/>
      <c r="G224" s="519"/>
      <c r="H224" s="519"/>
      <c r="I224" s="514"/>
      <c r="J224" s="519"/>
      <c r="K224" s="474"/>
      <c r="L224" s="474"/>
      <c r="M224" s="474"/>
      <c r="N224" s="474"/>
      <c r="O224" s="474"/>
      <c r="P224" s="474"/>
      <c r="Q224" s="474"/>
      <c r="R224" s="474"/>
      <c r="S224" s="474"/>
      <c r="T224" s="474"/>
      <c r="U224" s="474"/>
      <c r="V224" s="474"/>
      <c r="W224" s="474"/>
      <c r="X224" s="474"/>
      <c r="Y224" s="474"/>
      <c r="Z224" s="474"/>
    </row>
    <row r="225" spans="1:26" ht="12.75" customHeight="1" x14ac:dyDescent="0.25">
      <c r="A225" s="514"/>
      <c r="B225" s="519"/>
      <c r="C225" s="519"/>
      <c r="D225" s="519"/>
      <c r="E225" s="519"/>
      <c r="F225" s="519"/>
      <c r="G225" s="519"/>
      <c r="H225" s="519"/>
      <c r="I225" s="514"/>
      <c r="J225" s="519"/>
      <c r="K225" s="474"/>
      <c r="L225" s="474"/>
      <c r="M225" s="474"/>
      <c r="N225" s="474"/>
      <c r="O225" s="474"/>
      <c r="P225" s="474"/>
      <c r="Q225" s="474"/>
      <c r="R225" s="474"/>
      <c r="S225" s="474"/>
      <c r="T225" s="474"/>
      <c r="U225" s="474"/>
      <c r="V225" s="474"/>
      <c r="W225" s="474"/>
      <c r="X225" s="474"/>
      <c r="Y225" s="474"/>
      <c r="Z225" s="474"/>
    </row>
    <row r="226" spans="1:26" ht="12.75" customHeight="1" x14ac:dyDescent="0.25">
      <c r="A226" s="514"/>
      <c r="B226" s="519"/>
      <c r="C226" s="519"/>
      <c r="D226" s="519"/>
      <c r="E226" s="519"/>
      <c r="F226" s="519"/>
      <c r="G226" s="519"/>
      <c r="H226" s="519"/>
      <c r="I226" s="514"/>
      <c r="J226" s="519"/>
      <c r="K226" s="474"/>
      <c r="L226" s="474"/>
      <c r="M226" s="474"/>
      <c r="N226" s="474"/>
      <c r="O226" s="474"/>
      <c r="P226" s="474"/>
      <c r="Q226" s="474"/>
      <c r="R226" s="474"/>
      <c r="S226" s="474"/>
      <c r="T226" s="474"/>
      <c r="U226" s="474"/>
      <c r="V226" s="474"/>
      <c r="W226" s="474"/>
      <c r="X226" s="474"/>
      <c r="Y226" s="474"/>
      <c r="Z226" s="474"/>
    </row>
    <row r="227" spans="1:26" ht="12.75" customHeight="1" x14ac:dyDescent="0.25">
      <c r="A227" s="514"/>
      <c r="B227" s="519"/>
      <c r="C227" s="519"/>
      <c r="D227" s="519"/>
      <c r="E227" s="519"/>
      <c r="F227" s="519"/>
      <c r="G227" s="519"/>
      <c r="H227" s="519"/>
      <c r="I227" s="514"/>
      <c r="J227" s="519"/>
      <c r="K227" s="474"/>
      <c r="L227" s="474"/>
      <c r="M227" s="474"/>
      <c r="N227" s="474"/>
      <c r="O227" s="474"/>
      <c r="P227" s="474"/>
      <c r="Q227" s="474"/>
      <c r="R227" s="474"/>
      <c r="S227" s="474"/>
      <c r="T227" s="474"/>
      <c r="U227" s="474"/>
      <c r="V227" s="474"/>
      <c r="W227" s="474"/>
      <c r="X227" s="474"/>
      <c r="Y227" s="474"/>
      <c r="Z227" s="474"/>
    </row>
    <row r="228" spans="1:26" ht="12.75" customHeight="1" x14ac:dyDescent="0.25">
      <c r="A228" s="514"/>
      <c r="B228" s="519"/>
      <c r="C228" s="519"/>
      <c r="D228" s="519"/>
      <c r="E228" s="519"/>
      <c r="F228" s="519"/>
      <c r="G228" s="519"/>
      <c r="H228" s="519"/>
      <c r="I228" s="514"/>
      <c r="J228" s="519"/>
      <c r="K228" s="474"/>
      <c r="L228" s="474"/>
      <c r="M228" s="474"/>
      <c r="N228" s="474"/>
      <c r="O228" s="474"/>
      <c r="P228" s="474"/>
      <c r="Q228" s="474"/>
      <c r="R228" s="474"/>
      <c r="S228" s="474"/>
      <c r="T228" s="474"/>
      <c r="U228" s="474"/>
      <c r="V228" s="474"/>
      <c r="W228" s="474"/>
      <c r="X228" s="474"/>
      <c r="Y228" s="474"/>
      <c r="Z228" s="474"/>
    </row>
    <row r="229" spans="1:26" ht="12.75" customHeight="1" x14ac:dyDescent="0.25">
      <c r="A229" s="514"/>
      <c r="B229" s="519"/>
      <c r="C229" s="519"/>
      <c r="D229" s="519"/>
      <c r="E229" s="519"/>
      <c r="F229" s="519"/>
      <c r="G229" s="519"/>
      <c r="H229" s="519"/>
      <c r="I229" s="514"/>
      <c r="J229" s="519"/>
      <c r="K229" s="474"/>
      <c r="L229" s="474"/>
      <c r="M229" s="474"/>
      <c r="N229" s="474"/>
      <c r="O229" s="474"/>
      <c r="P229" s="474"/>
      <c r="Q229" s="474"/>
      <c r="R229" s="474"/>
      <c r="S229" s="474"/>
      <c r="T229" s="474"/>
      <c r="U229" s="474"/>
      <c r="V229" s="474"/>
      <c r="W229" s="474"/>
      <c r="X229" s="474"/>
      <c r="Y229" s="474"/>
      <c r="Z229" s="474"/>
    </row>
    <row r="230" spans="1:26" ht="12.75" customHeight="1" x14ac:dyDescent="0.25">
      <c r="A230" s="514"/>
      <c r="B230" s="519"/>
      <c r="C230" s="519"/>
      <c r="D230" s="519"/>
      <c r="E230" s="519"/>
      <c r="F230" s="519"/>
      <c r="G230" s="519"/>
      <c r="H230" s="519"/>
      <c r="I230" s="514"/>
      <c r="J230" s="519"/>
      <c r="K230" s="474"/>
      <c r="L230" s="474"/>
      <c r="M230" s="474"/>
      <c r="N230" s="474"/>
      <c r="O230" s="474"/>
      <c r="P230" s="474"/>
      <c r="Q230" s="474"/>
      <c r="R230" s="474"/>
      <c r="S230" s="474"/>
      <c r="T230" s="474"/>
      <c r="U230" s="474"/>
      <c r="V230" s="474"/>
      <c r="W230" s="474"/>
      <c r="X230" s="474"/>
      <c r="Y230" s="474"/>
      <c r="Z230" s="474"/>
    </row>
    <row r="231" spans="1:26" ht="12.75" customHeight="1" x14ac:dyDescent="0.25">
      <c r="A231" s="514"/>
      <c r="B231" s="519"/>
      <c r="C231" s="519"/>
      <c r="D231" s="519"/>
      <c r="E231" s="519"/>
      <c r="F231" s="519"/>
      <c r="G231" s="519"/>
      <c r="H231" s="519"/>
      <c r="I231" s="514"/>
      <c r="J231" s="519"/>
      <c r="K231" s="474"/>
      <c r="L231" s="474"/>
      <c r="M231" s="474"/>
      <c r="N231" s="474"/>
      <c r="O231" s="474"/>
      <c r="P231" s="474"/>
      <c r="Q231" s="474"/>
      <c r="R231" s="474"/>
      <c r="S231" s="474"/>
      <c r="T231" s="474"/>
      <c r="U231" s="474"/>
      <c r="V231" s="474"/>
      <c r="W231" s="474"/>
      <c r="X231" s="474"/>
      <c r="Y231" s="474"/>
      <c r="Z231" s="474"/>
    </row>
    <row r="232" spans="1:26" ht="12.75" customHeight="1" x14ac:dyDescent="0.25">
      <c r="A232" s="514"/>
      <c r="B232" s="519"/>
      <c r="C232" s="519"/>
      <c r="D232" s="519"/>
      <c r="E232" s="519"/>
      <c r="F232" s="519"/>
      <c r="G232" s="519"/>
      <c r="H232" s="519"/>
      <c r="I232" s="514"/>
      <c r="J232" s="519"/>
      <c r="K232" s="474"/>
      <c r="L232" s="474"/>
      <c r="M232" s="474"/>
      <c r="N232" s="474"/>
      <c r="O232" s="474"/>
      <c r="P232" s="474"/>
      <c r="Q232" s="474"/>
      <c r="R232" s="474"/>
      <c r="S232" s="474"/>
      <c r="T232" s="474"/>
      <c r="U232" s="474"/>
      <c r="V232" s="474"/>
      <c r="W232" s="474"/>
      <c r="X232" s="474"/>
      <c r="Y232" s="474"/>
      <c r="Z232" s="474"/>
    </row>
    <row r="233" spans="1:26" ht="12.75" customHeight="1" x14ac:dyDescent="0.25">
      <c r="A233" s="514"/>
      <c r="B233" s="519"/>
      <c r="C233" s="519"/>
      <c r="D233" s="519"/>
      <c r="E233" s="519"/>
      <c r="F233" s="519"/>
      <c r="G233" s="519"/>
      <c r="H233" s="519"/>
      <c r="I233" s="514"/>
      <c r="J233" s="519"/>
      <c r="K233" s="474"/>
      <c r="L233" s="474"/>
      <c r="M233" s="474"/>
      <c r="N233" s="474"/>
      <c r="O233" s="474"/>
      <c r="P233" s="474"/>
      <c r="Q233" s="474"/>
      <c r="R233" s="474"/>
      <c r="S233" s="474"/>
      <c r="T233" s="474"/>
      <c r="U233" s="474"/>
      <c r="V233" s="474"/>
      <c r="W233" s="474"/>
      <c r="X233" s="474"/>
      <c r="Y233" s="474"/>
      <c r="Z233" s="474"/>
    </row>
    <row r="234" spans="1:26" ht="12.75" customHeight="1" x14ac:dyDescent="0.25">
      <c r="A234" s="514"/>
      <c r="B234" s="519"/>
      <c r="C234" s="519"/>
      <c r="D234" s="519"/>
      <c r="E234" s="519"/>
      <c r="F234" s="519"/>
      <c r="G234" s="519"/>
      <c r="H234" s="519"/>
      <c r="I234" s="514"/>
      <c r="J234" s="519"/>
      <c r="K234" s="474"/>
      <c r="L234" s="474"/>
      <c r="M234" s="474"/>
      <c r="N234" s="474"/>
      <c r="O234" s="474"/>
      <c r="P234" s="474"/>
      <c r="Q234" s="474"/>
      <c r="R234" s="474"/>
      <c r="S234" s="474"/>
      <c r="T234" s="474"/>
      <c r="U234" s="474"/>
      <c r="V234" s="474"/>
      <c r="W234" s="474"/>
      <c r="X234" s="474"/>
      <c r="Y234" s="474"/>
      <c r="Z234" s="474"/>
    </row>
    <row r="235" spans="1:26" ht="12.75" customHeight="1" x14ac:dyDescent="0.25">
      <c r="A235" s="514"/>
      <c r="B235" s="519"/>
      <c r="C235" s="519"/>
      <c r="D235" s="519"/>
      <c r="E235" s="519"/>
      <c r="F235" s="519"/>
      <c r="G235" s="519"/>
      <c r="H235" s="519"/>
      <c r="I235" s="514"/>
      <c r="J235" s="519"/>
      <c r="K235" s="474"/>
      <c r="L235" s="474"/>
      <c r="M235" s="474"/>
      <c r="N235" s="474"/>
      <c r="O235" s="474"/>
      <c r="P235" s="474"/>
      <c r="Q235" s="474"/>
      <c r="R235" s="474"/>
      <c r="S235" s="474"/>
      <c r="T235" s="474"/>
      <c r="U235" s="474"/>
      <c r="V235" s="474"/>
      <c r="W235" s="474"/>
      <c r="X235" s="474"/>
      <c r="Y235" s="474"/>
      <c r="Z235" s="474"/>
    </row>
    <row r="236" spans="1:26" ht="12.75" customHeight="1" x14ac:dyDescent="0.25">
      <c r="A236" s="514"/>
      <c r="B236" s="519"/>
      <c r="C236" s="519"/>
      <c r="D236" s="519"/>
      <c r="E236" s="519"/>
      <c r="F236" s="519"/>
      <c r="G236" s="519"/>
      <c r="H236" s="519"/>
      <c r="I236" s="514"/>
      <c r="J236" s="519"/>
      <c r="K236" s="474"/>
      <c r="L236" s="474"/>
      <c r="M236" s="474"/>
      <c r="N236" s="474"/>
      <c r="O236" s="474"/>
      <c r="P236" s="474"/>
      <c r="Q236" s="474"/>
      <c r="R236" s="474"/>
      <c r="S236" s="474"/>
      <c r="T236" s="474"/>
      <c r="U236" s="474"/>
      <c r="V236" s="474"/>
      <c r="W236" s="474"/>
      <c r="X236" s="474"/>
      <c r="Y236" s="474"/>
      <c r="Z236" s="474"/>
    </row>
    <row r="237" spans="1:26" ht="12.75" customHeight="1" x14ac:dyDescent="0.25">
      <c r="A237" s="514"/>
      <c r="B237" s="519"/>
      <c r="C237" s="519"/>
      <c r="D237" s="519"/>
      <c r="E237" s="519"/>
      <c r="F237" s="519"/>
      <c r="G237" s="519"/>
      <c r="H237" s="519"/>
      <c r="I237" s="514"/>
      <c r="J237" s="519"/>
      <c r="K237" s="474"/>
      <c r="L237" s="474"/>
      <c r="M237" s="474"/>
      <c r="N237" s="474"/>
      <c r="O237" s="474"/>
      <c r="P237" s="474"/>
      <c r="Q237" s="474"/>
      <c r="R237" s="474"/>
      <c r="S237" s="474"/>
      <c r="T237" s="474"/>
      <c r="U237" s="474"/>
      <c r="V237" s="474"/>
      <c r="W237" s="474"/>
      <c r="X237" s="474"/>
      <c r="Y237" s="474"/>
      <c r="Z237" s="474"/>
    </row>
    <row r="238" spans="1:26" ht="12.75" customHeight="1" x14ac:dyDescent="0.25">
      <c r="A238" s="514"/>
      <c r="B238" s="519"/>
      <c r="C238" s="519"/>
      <c r="D238" s="519"/>
      <c r="E238" s="519"/>
      <c r="F238" s="519"/>
      <c r="G238" s="519"/>
      <c r="H238" s="519"/>
      <c r="I238" s="514"/>
      <c r="J238" s="519"/>
      <c r="K238" s="474"/>
      <c r="L238" s="474"/>
      <c r="M238" s="474"/>
      <c r="N238" s="474"/>
      <c r="O238" s="474"/>
      <c r="P238" s="474"/>
      <c r="Q238" s="474"/>
      <c r="R238" s="474"/>
      <c r="S238" s="474"/>
      <c r="T238" s="474"/>
      <c r="U238" s="474"/>
      <c r="V238" s="474"/>
      <c r="W238" s="474"/>
      <c r="X238" s="474"/>
      <c r="Y238" s="474"/>
      <c r="Z238" s="474"/>
    </row>
    <row r="239" spans="1:26" ht="12.75" customHeight="1" x14ac:dyDescent="0.25">
      <c r="A239" s="514"/>
      <c r="B239" s="519"/>
      <c r="C239" s="519"/>
      <c r="D239" s="519"/>
      <c r="E239" s="519"/>
      <c r="F239" s="519"/>
      <c r="G239" s="519"/>
      <c r="H239" s="519"/>
      <c r="I239" s="514"/>
      <c r="J239" s="519"/>
      <c r="K239" s="474"/>
      <c r="L239" s="474"/>
      <c r="M239" s="474"/>
      <c r="N239" s="474"/>
      <c r="O239" s="474"/>
      <c r="P239" s="474"/>
      <c r="Q239" s="474"/>
      <c r="R239" s="474"/>
      <c r="S239" s="474"/>
      <c r="T239" s="474"/>
      <c r="U239" s="474"/>
      <c r="V239" s="474"/>
      <c r="W239" s="474"/>
      <c r="X239" s="474"/>
      <c r="Y239" s="474"/>
      <c r="Z239" s="474"/>
    </row>
    <row r="240" spans="1:26" ht="12.75" customHeight="1" x14ac:dyDescent="0.25">
      <c r="A240" s="514"/>
      <c r="B240" s="519"/>
      <c r="C240" s="519"/>
      <c r="D240" s="519"/>
      <c r="E240" s="519"/>
      <c r="F240" s="519"/>
      <c r="G240" s="519"/>
      <c r="H240" s="519"/>
      <c r="I240" s="514"/>
      <c r="J240" s="519"/>
      <c r="K240" s="474"/>
      <c r="L240" s="474"/>
      <c r="M240" s="474"/>
      <c r="N240" s="474"/>
      <c r="O240" s="474"/>
      <c r="P240" s="474"/>
      <c r="Q240" s="474"/>
      <c r="R240" s="474"/>
      <c r="S240" s="474"/>
      <c r="T240" s="474"/>
      <c r="U240" s="474"/>
      <c r="V240" s="474"/>
      <c r="W240" s="474"/>
      <c r="X240" s="474"/>
      <c r="Y240" s="474"/>
      <c r="Z240" s="474"/>
    </row>
    <row r="241" spans="1:26" ht="12.75" customHeight="1" x14ac:dyDescent="0.25">
      <c r="A241" s="514"/>
      <c r="B241" s="519"/>
      <c r="C241" s="519"/>
      <c r="D241" s="519"/>
      <c r="E241" s="519"/>
      <c r="F241" s="519"/>
      <c r="G241" s="519"/>
      <c r="H241" s="519"/>
      <c r="I241" s="514"/>
      <c r="J241" s="519"/>
      <c r="K241" s="474"/>
      <c r="L241" s="474"/>
      <c r="M241" s="474"/>
      <c r="N241" s="474"/>
      <c r="O241" s="474"/>
      <c r="P241" s="474"/>
      <c r="Q241" s="474"/>
      <c r="R241" s="474"/>
      <c r="S241" s="474"/>
      <c r="T241" s="474"/>
      <c r="U241" s="474"/>
      <c r="V241" s="474"/>
      <c r="W241" s="474"/>
      <c r="X241" s="474"/>
      <c r="Y241" s="474"/>
      <c r="Z241" s="474"/>
    </row>
    <row r="242" spans="1:26" ht="12.75" customHeight="1" x14ac:dyDescent="0.25">
      <c r="A242" s="514"/>
      <c r="B242" s="519"/>
      <c r="C242" s="519"/>
      <c r="D242" s="519"/>
      <c r="E242" s="519"/>
      <c r="F242" s="519"/>
      <c r="G242" s="519"/>
      <c r="H242" s="519"/>
      <c r="I242" s="514"/>
      <c r="J242" s="519"/>
      <c r="K242" s="474"/>
      <c r="L242" s="474"/>
      <c r="M242" s="474"/>
      <c r="N242" s="474"/>
      <c r="O242" s="474"/>
      <c r="P242" s="474"/>
      <c r="Q242" s="474"/>
      <c r="R242" s="474"/>
      <c r="S242" s="474"/>
      <c r="T242" s="474"/>
      <c r="U242" s="474"/>
      <c r="V242" s="474"/>
      <c r="W242" s="474"/>
      <c r="X242" s="474"/>
      <c r="Y242" s="474"/>
      <c r="Z242" s="474"/>
    </row>
    <row r="243" spans="1:26" ht="12.75" customHeight="1" x14ac:dyDescent="0.25">
      <c r="A243" s="514"/>
      <c r="B243" s="519"/>
      <c r="C243" s="519"/>
      <c r="D243" s="519"/>
      <c r="E243" s="519"/>
      <c r="F243" s="519"/>
      <c r="G243" s="519"/>
      <c r="H243" s="519"/>
      <c r="I243" s="514"/>
      <c r="J243" s="519"/>
      <c r="K243" s="474"/>
      <c r="L243" s="474"/>
      <c r="M243" s="474"/>
      <c r="N243" s="474"/>
      <c r="O243" s="474"/>
      <c r="P243" s="474"/>
      <c r="Q243" s="474"/>
      <c r="R243" s="474"/>
      <c r="S243" s="474"/>
      <c r="T243" s="474"/>
      <c r="U243" s="474"/>
      <c r="V243" s="474"/>
      <c r="W243" s="474"/>
      <c r="X243" s="474"/>
      <c r="Y243" s="474"/>
      <c r="Z243" s="474"/>
    </row>
    <row r="244" spans="1:26" ht="12.75" customHeight="1" x14ac:dyDescent="0.25">
      <c r="A244" s="514"/>
      <c r="B244" s="519"/>
      <c r="C244" s="519"/>
      <c r="D244" s="519"/>
      <c r="E244" s="519"/>
      <c r="F244" s="519"/>
      <c r="G244" s="519"/>
      <c r="H244" s="519"/>
      <c r="I244" s="514"/>
      <c r="J244" s="519"/>
      <c r="K244" s="474"/>
      <c r="L244" s="474"/>
      <c r="M244" s="474"/>
      <c r="N244" s="474"/>
      <c r="O244" s="474"/>
      <c r="P244" s="474"/>
      <c r="Q244" s="474"/>
      <c r="R244" s="474"/>
      <c r="S244" s="474"/>
      <c r="T244" s="474"/>
      <c r="U244" s="474"/>
      <c r="V244" s="474"/>
      <c r="W244" s="474"/>
      <c r="X244" s="474"/>
      <c r="Y244" s="474"/>
      <c r="Z244" s="474"/>
    </row>
    <row r="245" spans="1:26" ht="12.75" customHeight="1" x14ac:dyDescent="0.25">
      <c r="A245" s="514"/>
      <c r="B245" s="519"/>
      <c r="C245" s="519"/>
      <c r="D245" s="519"/>
      <c r="E245" s="519"/>
      <c r="F245" s="519"/>
      <c r="G245" s="519"/>
      <c r="H245" s="519"/>
      <c r="I245" s="514"/>
      <c r="J245" s="519"/>
      <c r="K245" s="474"/>
      <c r="L245" s="474"/>
      <c r="M245" s="474"/>
      <c r="N245" s="474"/>
      <c r="O245" s="474"/>
      <c r="P245" s="474"/>
      <c r="Q245" s="474"/>
      <c r="R245" s="474"/>
      <c r="S245" s="474"/>
      <c r="T245" s="474"/>
      <c r="U245" s="474"/>
      <c r="V245" s="474"/>
      <c r="W245" s="474"/>
      <c r="X245" s="474"/>
      <c r="Y245" s="474"/>
      <c r="Z245" s="474"/>
    </row>
    <row r="246" spans="1:26" ht="12.75" customHeight="1" x14ac:dyDescent="0.25">
      <c r="A246" s="514"/>
      <c r="B246" s="519"/>
      <c r="C246" s="519"/>
      <c r="D246" s="519"/>
      <c r="E246" s="519"/>
      <c r="F246" s="519"/>
      <c r="G246" s="519"/>
      <c r="H246" s="519"/>
      <c r="I246" s="514"/>
      <c r="J246" s="519"/>
      <c r="K246" s="474"/>
      <c r="L246" s="474"/>
      <c r="M246" s="474"/>
      <c r="N246" s="474"/>
      <c r="O246" s="474"/>
      <c r="P246" s="474"/>
      <c r="Q246" s="474"/>
      <c r="R246" s="474"/>
      <c r="S246" s="474"/>
      <c r="T246" s="474"/>
      <c r="U246" s="474"/>
      <c r="V246" s="474"/>
      <c r="W246" s="474"/>
      <c r="X246" s="474"/>
      <c r="Y246" s="474"/>
      <c r="Z246" s="474"/>
    </row>
    <row r="247" spans="1:26" ht="12.75" customHeight="1" x14ac:dyDescent="0.25">
      <c r="A247" s="514"/>
      <c r="B247" s="519"/>
      <c r="C247" s="519"/>
      <c r="D247" s="519"/>
      <c r="E247" s="519"/>
      <c r="F247" s="519"/>
      <c r="G247" s="519"/>
      <c r="H247" s="519"/>
      <c r="I247" s="514"/>
      <c r="J247" s="519"/>
      <c r="K247" s="474"/>
      <c r="L247" s="474"/>
      <c r="M247" s="474"/>
      <c r="N247" s="474"/>
      <c r="O247" s="474"/>
      <c r="P247" s="474"/>
      <c r="Q247" s="474"/>
      <c r="R247" s="474"/>
      <c r="S247" s="474"/>
      <c r="T247" s="474"/>
      <c r="U247" s="474"/>
      <c r="V247" s="474"/>
      <c r="W247" s="474"/>
      <c r="X247" s="474"/>
      <c r="Y247" s="474"/>
      <c r="Z247" s="474"/>
    </row>
    <row r="248" spans="1:26" ht="12.75" customHeight="1" x14ac:dyDescent="0.25">
      <c r="A248" s="514"/>
      <c r="B248" s="519"/>
      <c r="C248" s="519"/>
      <c r="D248" s="519"/>
      <c r="E248" s="519"/>
      <c r="F248" s="519"/>
      <c r="G248" s="519"/>
      <c r="H248" s="519"/>
      <c r="I248" s="514"/>
      <c r="J248" s="519"/>
      <c r="K248" s="474"/>
      <c r="L248" s="474"/>
      <c r="M248" s="474"/>
      <c r="N248" s="474"/>
      <c r="O248" s="474"/>
      <c r="P248" s="474"/>
      <c r="Q248" s="474"/>
      <c r="R248" s="474"/>
      <c r="S248" s="474"/>
      <c r="T248" s="474"/>
      <c r="U248" s="474"/>
      <c r="V248" s="474"/>
      <c r="W248" s="474"/>
      <c r="X248" s="474"/>
      <c r="Y248" s="474"/>
      <c r="Z248" s="474"/>
    </row>
    <row r="249" spans="1:26" ht="12.75" customHeight="1" x14ac:dyDescent="0.25">
      <c r="A249" s="514"/>
      <c r="B249" s="519"/>
      <c r="C249" s="519"/>
      <c r="D249" s="519"/>
      <c r="E249" s="519"/>
      <c r="F249" s="519"/>
      <c r="G249" s="519"/>
      <c r="H249" s="519"/>
      <c r="I249" s="514"/>
      <c r="J249" s="519"/>
      <c r="K249" s="474"/>
      <c r="L249" s="474"/>
      <c r="M249" s="474"/>
      <c r="N249" s="474"/>
      <c r="O249" s="474"/>
      <c r="P249" s="474"/>
      <c r="Q249" s="474"/>
      <c r="R249" s="474"/>
      <c r="S249" s="474"/>
      <c r="T249" s="474"/>
      <c r="U249" s="474"/>
      <c r="V249" s="474"/>
      <c r="W249" s="474"/>
      <c r="X249" s="474"/>
      <c r="Y249" s="474"/>
      <c r="Z249" s="474"/>
    </row>
    <row r="250" spans="1:26" ht="12.75" customHeight="1" x14ac:dyDescent="0.25">
      <c r="A250" s="514"/>
      <c r="B250" s="519"/>
      <c r="C250" s="519"/>
      <c r="D250" s="519"/>
      <c r="E250" s="519"/>
      <c r="F250" s="519"/>
      <c r="G250" s="519"/>
      <c r="H250" s="519"/>
      <c r="I250" s="514"/>
      <c r="J250" s="519"/>
      <c r="K250" s="474"/>
      <c r="L250" s="474"/>
      <c r="M250" s="474"/>
      <c r="N250" s="474"/>
      <c r="O250" s="474"/>
      <c r="P250" s="474"/>
      <c r="Q250" s="474"/>
      <c r="R250" s="474"/>
      <c r="S250" s="474"/>
      <c r="T250" s="474"/>
      <c r="U250" s="474"/>
      <c r="V250" s="474"/>
      <c r="W250" s="474"/>
      <c r="X250" s="474"/>
      <c r="Y250" s="474"/>
      <c r="Z250" s="474"/>
    </row>
    <row r="251" spans="1:26" ht="12.75" customHeight="1" x14ac:dyDescent="0.25">
      <c r="A251" s="514"/>
      <c r="B251" s="519"/>
      <c r="C251" s="519"/>
      <c r="D251" s="519"/>
      <c r="E251" s="519"/>
      <c r="F251" s="519"/>
      <c r="G251" s="519"/>
      <c r="H251" s="519"/>
      <c r="I251" s="514"/>
      <c r="J251" s="519"/>
      <c r="K251" s="474"/>
      <c r="L251" s="474"/>
      <c r="M251" s="474"/>
      <c r="N251" s="474"/>
      <c r="O251" s="474"/>
      <c r="P251" s="474"/>
      <c r="Q251" s="474"/>
      <c r="R251" s="474"/>
      <c r="S251" s="474"/>
      <c r="T251" s="474"/>
      <c r="U251" s="474"/>
      <c r="V251" s="474"/>
      <c r="W251" s="474"/>
      <c r="X251" s="474"/>
      <c r="Y251" s="474"/>
      <c r="Z251" s="474"/>
    </row>
    <row r="252" spans="1:26" ht="12.75" customHeight="1" x14ac:dyDescent="0.25">
      <c r="A252" s="514"/>
      <c r="B252" s="519"/>
      <c r="C252" s="519"/>
      <c r="D252" s="519"/>
      <c r="E252" s="519"/>
      <c r="F252" s="519"/>
      <c r="G252" s="519"/>
      <c r="H252" s="519"/>
      <c r="I252" s="514"/>
      <c r="J252" s="519"/>
      <c r="K252" s="474"/>
      <c r="L252" s="474"/>
      <c r="M252" s="474"/>
      <c r="N252" s="474"/>
      <c r="O252" s="474"/>
      <c r="P252" s="474"/>
      <c r="Q252" s="474"/>
      <c r="R252" s="474"/>
      <c r="S252" s="474"/>
      <c r="T252" s="474"/>
      <c r="U252" s="474"/>
      <c r="V252" s="474"/>
      <c r="W252" s="474"/>
      <c r="X252" s="474"/>
      <c r="Y252" s="474"/>
      <c r="Z252" s="474"/>
    </row>
    <row r="253" spans="1:26" ht="12.75" customHeight="1" x14ac:dyDescent="0.25">
      <c r="A253" s="514"/>
      <c r="B253" s="519"/>
      <c r="C253" s="519"/>
      <c r="D253" s="519"/>
      <c r="E253" s="519"/>
      <c r="F253" s="519"/>
      <c r="G253" s="519"/>
      <c r="H253" s="519"/>
      <c r="I253" s="514"/>
      <c r="J253" s="519"/>
      <c r="K253" s="474"/>
      <c r="L253" s="474"/>
      <c r="M253" s="474"/>
      <c r="N253" s="474"/>
      <c r="O253" s="474"/>
      <c r="P253" s="474"/>
      <c r="Q253" s="474"/>
      <c r="R253" s="474"/>
      <c r="S253" s="474"/>
      <c r="T253" s="474"/>
      <c r="U253" s="474"/>
      <c r="V253" s="474"/>
      <c r="W253" s="474"/>
      <c r="X253" s="474"/>
      <c r="Y253" s="474"/>
      <c r="Z253" s="474"/>
    </row>
    <row r="254" spans="1:26" ht="12.75" customHeight="1" x14ac:dyDescent="0.25">
      <c r="A254" s="514"/>
      <c r="B254" s="519"/>
      <c r="C254" s="519"/>
      <c r="D254" s="519"/>
      <c r="E254" s="519"/>
      <c r="F254" s="519"/>
      <c r="G254" s="519"/>
      <c r="H254" s="519"/>
      <c r="I254" s="514"/>
      <c r="J254" s="519"/>
      <c r="K254" s="474"/>
      <c r="L254" s="474"/>
      <c r="M254" s="474"/>
      <c r="N254" s="474"/>
      <c r="O254" s="474"/>
      <c r="P254" s="474"/>
      <c r="Q254" s="474"/>
      <c r="R254" s="474"/>
      <c r="S254" s="474"/>
      <c r="T254" s="474"/>
      <c r="U254" s="474"/>
      <c r="V254" s="474"/>
      <c r="W254" s="474"/>
      <c r="X254" s="474"/>
      <c r="Y254" s="474"/>
      <c r="Z254" s="474"/>
    </row>
    <row r="255" spans="1:26" ht="12.75" customHeight="1" x14ac:dyDescent="0.25">
      <c r="A255" s="514"/>
      <c r="B255" s="519"/>
      <c r="C255" s="519"/>
      <c r="D255" s="519"/>
      <c r="E255" s="519"/>
      <c r="F255" s="519"/>
      <c r="G255" s="519"/>
      <c r="H255" s="519"/>
      <c r="I255" s="514"/>
      <c r="J255" s="519"/>
      <c r="K255" s="474"/>
      <c r="L255" s="474"/>
      <c r="M255" s="474"/>
      <c r="N255" s="474"/>
      <c r="O255" s="474"/>
      <c r="P255" s="474"/>
      <c r="Q255" s="474"/>
      <c r="R255" s="474"/>
      <c r="S255" s="474"/>
      <c r="T255" s="474"/>
      <c r="U255" s="474"/>
      <c r="V255" s="474"/>
      <c r="W255" s="474"/>
      <c r="X255" s="474"/>
      <c r="Y255" s="474"/>
      <c r="Z255" s="474"/>
    </row>
    <row r="256" spans="1:26" ht="12.75" customHeight="1" x14ac:dyDescent="0.25">
      <c r="A256" s="514"/>
      <c r="B256" s="519"/>
      <c r="C256" s="519"/>
      <c r="D256" s="519"/>
      <c r="E256" s="519"/>
      <c r="F256" s="519"/>
      <c r="G256" s="519"/>
      <c r="H256" s="519"/>
      <c r="I256" s="514"/>
      <c r="J256" s="519"/>
      <c r="K256" s="474"/>
      <c r="L256" s="474"/>
      <c r="M256" s="474"/>
      <c r="N256" s="474"/>
      <c r="O256" s="474"/>
      <c r="P256" s="474"/>
      <c r="Q256" s="474"/>
      <c r="R256" s="474"/>
      <c r="S256" s="474"/>
      <c r="T256" s="474"/>
      <c r="U256" s="474"/>
      <c r="V256" s="474"/>
      <c r="W256" s="474"/>
      <c r="X256" s="474"/>
      <c r="Y256" s="474"/>
      <c r="Z256" s="474"/>
    </row>
    <row r="257" spans="1:26" ht="12.75" customHeight="1" x14ac:dyDescent="0.25">
      <c r="A257" s="514"/>
      <c r="B257" s="519"/>
      <c r="C257" s="519"/>
      <c r="D257" s="519"/>
      <c r="E257" s="519"/>
      <c r="F257" s="519"/>
      <c r="G257" s="519"/>
      <c r="H257" s="519"/>
      <c r="I257" s="514"/>
      <c r="J257" s="519"/>
      <c r="K257" s="474"/>
      <c r="L257" s="474"/>
      <c r="M257" s="474"/>
      <c r="N257" s="474"/>
      <c r="O257" s="474"/>
      <c r="P257" s="474"/>
      <c r="Q257" s="474"/>
      <c r="R257" s="474"/>
      <c r="S257" s="474"/>
      <c r="T257" s="474"/>
      <c r="U257" s="474"/>
      <c r="V257" s="474"/>
      <c r="W257" s="474"/>
      <c r="X257" s="474"/>
      <c r="Y257" s="474"/>
      <c r="Z257" s="474"/>
    </row>
    <row r="258" spans="1:26" ht="12.75" customHeight="1" x14ac:dyDescent="0.25">
      <c r="A258" s="514"/>
      <c r="B258" s="519"/>
      <c r="C258" s="519"/>
      <c r="D258" s="519"/>
      <c r="E258" s="519"/>
      <c r="F258" s="519"/>
      <c r="G258" s="519"/>
      <c r="H258" s="519"/>
      <c r="I258" s="514"/>
      <c r="J258" s="519"/>
      <c r="K258" s="474"/>
      <c r="L258" s="474"/>
      <c r="M258" s="474"/>
      <c r="N258" s="474"/>
      <c r="O258" s="474"/>
      <c r="P258" s="474"/>
      <c r="Q258" s="474"/>
      <c r="R258" s="474"/>
      <c r="S258" s="474"/>
      <c r="T258" s="474"/>
      <c r="U258" s="474"/>
      <c r="V258" s="474"/>
      <c r="W258" s="474"/>
      <c r="X258" s="474"/>
      <c r="Y258" s="474"/>
      <c r="Z258" s="474"/>
    </row>
    <row r="259" spans="1:26" ht="12.75" customHeight="1" x14ac:dyDescent="0.25">
      <c r="A259" s="514"/>
      <c r="B259" s="519"/>
      <c r="C259" s="519"/>
      <c r="D259" s="519"/>
      <c r="E259" s="519"/>
      <c r="F259" s="519"/>
      <c r="G259" s="519"/>
      <c r="H259" s="519"/>
      <c r="I259" s="514"/>
      <c r="J259" s="519"/>
      <c r="K259" s="474"/>
      <c r="L259" s="474"/>
      <c r="M259" s="474"/>
      <c r="N259" s="474"/>
      <c r="O259" s="474"/>
      <c r="P259" s="474"/>
      <c r="Q259" s="474"/>
      <c r="R259" s="474"/>
      <c r="S259" s="474"/>
      <c r="T259" s="474"/>
      <c r="U259" s="474"/>
      <c r="V259" s="474"/>
      <c r="W259" s="474"/>
      <c r="X259" s="474"/>
      <c r="Y259" s="474"/>
      <c r="Z259" s="474"/>
    </row>
    <row r="260" spans="1:26" ht="12.75" customHeight="1" x14ac:dyDescent="0.25">
      <c r="A260" s="514"/>
      <c r="B260" s="519"/>
      <c r="C260" s="519"/>
      <c r="D260" s="519"/>
      <c r="E260" s="519"/>
      <c r="F260" s="519"/>
      <c r="G260" s="519"/>
      <c r="H260" s="519"/>
      <c r="I260" s="514"/>
      <c r="J260" s="519"/>
      <c r="K260" s="474"/>
      <c r="L260" s="474"/>
      <c r="M260" s="474"/>
      <c r="N260" s="474"/>
      <c r="O260" s="474"/>
      <c r="P260" s="474"/>
      <c r="Q260" s="474"/>
      <c r="R260" s="474"/>
      <c r="S260" s="474"/>
      <c r="T260" s="474"/>
      <c r="U260" s="474"/>
      <c r="V260" s="474"/>
      <c r="W260" s="474"/>
      <c r="X260" s="474"/>
      <c r="Y260" s="474"/>
      <c r="Z260" s="474"/>
    </row>
    <row r="261" spans="1:26" ht="12.75" customHeight="1" x14ac:dyDescent="0.25">
      <c r="A261" s="514"/>
      <c r="B261" s="519"/>
      <c r="C261" s="519"/>
      <c r="D261" s="519"/>
      <c r="E261" s="519"/>
      <c r="F261" s="519"/>
      <c r="G261" s="519"/>
      <c r="H261" s="519"/>
      <c r="I261" s="514"/>
      <c r="J261" s="519"/>
      <c r="K261" s="474"/>
      <c r="L261" s="474"/>
      <c r="M261" s="474"/>
      <c r="N261" s="474"/>
      <c r="O261" s="474"/>
      <c r="P261" s="474"/>
      <c r="Q261" s="474"/>
      <c r="R261" s="474"/>
      <c r="S261" s="474"/>
      <c r="T261" s="474"/>
      <c r="U261" s="474"/>
      <c r="V261" s="474"/>
      <c r="W261" s="474"/>
      <c r="X261" s="474"/>
      <c r="Y261" s="474"/>
      <c r="Z261" s="474"/>
    </row>
    <row r="262" spans="1:26" ht="12.75" customHeight="1" x14ac:dyDescent="0.25">
      <c r="A262" s="514"/>
      <c r="B262" s="519"/>
      <c r="C262" s="519"/>
      <c r="D262" s="519"/>
      <c r="E262" s="519"/>
      <c r="F262" s="519"/>
      <c r="G262" s="519"/>
      <c r="H262" s="519"/>
      <c r="I262" s="514"/>
      <c r="J262" s="519"/>
      <c r="K262" s="474"/>
      <c r="L262" s="474"/>
      <c r="M262" s="474"/>
      <c r="N262" s="474"/>
      <c r="O262" s="474"/>
      <c r="P262" s="474"/>
      <c r="Q262" s="474"/>
      <c r="R262" s="474"/>
      <c r="S262" s="474"/>
      <c r="T262" s="474"/>
      <c r="U262" s="474"/>
      <c r="V262" s="474"/>
      <c r="W262" s="474"/>
      <c r="X262" s="474"/>
      <c r="Y262" s="474"/>
      <c r="Z262" s="474"/>
    </row>
    <row r="263" spans="1:26" ht="12.75" customHeight="1" x14ac:dyDescent="0.25">
      <c r="A263" s="514"/>
      <c r="B263" s="519"/>
      <c r="C263" s="519"/>
      <c r="D263" s="519"/>
      <c r="E263" s="519"/>
      <c r="F263" s="519"/>
      <c r="G263" s="519"/>
      <c r="H263" s="519"/>
      <c r="I263" s="514"/>
      <c r="J263" s="519"/>
      <c r="K263" s="474"/>
      <c r="L263" s="474"/>
      <c r="M263" s="474"/>
      <c r="N263" s="474"/>
      <c r="O263" s="474"/>
      <c r="P263" s="474"/>
      <c r="Q263" s="474"/>
      <c r="R263" s="474"/>
      <c r="S263" s="474"/>
      <c r="T263" s="474"/>
      <c r="U263" s="474"/>
      <c r="V263" s="474"/>
      <c r="W263" s="474"/>
      <c r="X263" s="474"/>
      <c r="Y263" s="474"/>
      <c r="Z263" s="474"/>
    </row>
    <row r="264" spans="1:26" ht="12.75" customHeight="1" x14ac:dyDescent="0.25">
      <c r="A264" s="514"/>
      <c r="B264" s="519"/>
      <c r="C264" s="519"/>
      <c r="D264" s="519"/>
      <c r="E264" s="519"/>
      <c r="F264" s="519"/>
      <c r="G264" s="519"/>
      <c r="H264" s="519"/>
      <c r="I264" s="514"/>
      <c r="J264" s="519"/>
      <c r="K264" s="474"/>
      <c r="L264" s="474"/>
      <c r="M264" s="474"/>
      <c r="N264" s="474"/>
      <c r="O264" s="474"/>
      <c r="P264" s="474"/>
      <c r="Q264" s="474"/>
      <c r="R264" s="474"/>
      <c r="S264" s="474"/>
      <c r="T264" s="474"/>
      <c r="U264" s="474"/>
      <c r="V264" s="474"/>
      <c r="W264" s="474"/>
      <c r="X264" s="474"/>
      <c r="Y264" s="474"/>
      <c r="Z264" s="474"/>
    </row>
    <row r="265" spans="1:26" ht="12.75" customHeight="1" x14ac:dyDescent="0.25">
      <c r="A265" s="514"/>
      <c r="B265" s="519"/>
      <c r="C265" s="519"/>
      <c r="D265" s="519"/>
      <c r="E265" s="519"/>
      <c r="F265" s="519"/>
      <c r="G265" s="519"/>
      <c r="H265" s="519"/>
      <c r="I265" s="514"/>
      <c r="J265" s="519"/>
      <c r="K265" s="474"/>
      <c r="L265" s="474"/>
      <c r="M265" s="474"/>
      <c r="N265" s="474"/>
      <c r="O265" s="474"/>
      <c r="P265" s="474"/>
      <c r="Q265" s="474"/>
      <c r="R265" s="474"/>
      <c r="S265" s="474"/>
      <c r="T265" s="474"/>
      <c r="U265" s="474"/>
      <c r="V265" s="474"/>
      <c r="W265" s="474"/>
      <c r="X265" s="474"/>
      <c r="Y265" s="474"/>
      <c r="Z265" s="474"/>
    </row>
    <row r="266" spans="1:26" ht="12.75" customHeight="1" x14ac:dyDescent="0.25">
      <c r="A266" s="514"/>
      <c r="B266" s="519"/>
      <c r="C266" s="519"/>
      <c r="D266" s="519"/>
      <c r="E266" s="519"/>
      <c r="F266" s="519"/>
      <c r="G266" s="519"/>
      <c r="H266" s="519"/>
      <c r="I266" s="514"/>
      <c r="J266" s="519"/>
      <c r="K266" s="474"/>
      <c r="L266" s="474"/>
      <c r="M266" s="474"/>
      <c r="N266" s="474"/>
      <c r="O266" s="474"/>
      <c r="P266" s="474"/>
      <c r="Q266" s="474"/>
      <c r="R266" s="474"/>
      <c r="S266" s="474"/>
      <c r="T266" s="474"/>
      <c r="U266" s="474"/>
      <c r="V266" s="474"/>
      <c r="W266" s="474"/>
      <c r="X266" s="474"/>
      <c r="Y266" s="474"/>
      <c r="Z266" s="474"/>
    </row>
    <row r="267" spans="1:26" ht="12.75" customHeight="1" x14ac:dyDescent="0.25">
      <c r="A267" s="514"/>
      <c r="B267" s="519"/>
      <c r="C267" s="519"/>
      <c r="D267" s="519"/>
      <c r="E267" s="519"/>
      <c r="F267" s="519"/>
      <c r="G267" s="519"/>
      <c r="H267" s="519"/>
      <c r="I267" s="514"/>
      <c r="J267" s="519"/>
      <c r="K267" s="474"/>
      <c r="L267" s="474"/>
      <c r="M267" s="474"/>
      <c r="N267" s="474"/>
      <c r="O267" s="474"/>
      <c r="P267" s="474"/>
      <c r="Q267" s="474"/>
      <c r="R267" s="474"/>
      <c r="S267" s="474"/>
      <c r="T267" s="474"/>
      <c r="U267" s="474"/>
      <c r="V267" s="474"/>
      <c r="W267" s="474"/>
      <c r="X267" s="474"/>
      <c r="Y267" s="474"/>
      <c r="Z267" s="474"/>
    </row>
    <row r="268" spans="1:26" ht="12.75" customHeight="1" x14ac:dyDescent="0.25">
      <c r="A268" s="514"/>
      <c r="B268" s="519"/>
      <c r="C268" s="519"/>
      <c r="D268" s="519"/>
      <c r="E268" s="519"/>
      <c r="F268" s="519"/>
      <c r="G268" s="519"/>
      <c r="H268" s="519"/>
      <c r="I268" s="514"/>
      <c r="J268" s="519"/>
      <c r="K268" s="474"/>
      <c r="L268" s="474"/>
      <c r="M268" s="474"/>
      <c r="N268" s="474"/>
      <c r="O268" s="474"/>
      <c r="P268" s="474"/>
      <c r="Q268" s="474"/>
      <c r="R268" s="474"/>
      <c r="S268" s="474"/>
      <c r="T268" s="474"/>
      <c r="U268" s="474"/>
      <c r="V268" s="474"/>
      <c r="W268" s="474"/>
      <c r="X268" s="474"/>
      <c r="Y268" s="474"/>
      <c r="Z268" s="474"/>
    </row>
    <row r="269" spans="1:26" ht="12.75" customHeight="1" x14ac:dyDescent="0.25">
      <c r="A269" s="514"/>
      <c r="B269" s="519"/>
      <c r="C269" s="519"/>
      <c r="D269" s="519"/>
      <c r="E269" s="519"/>
      <c r="F269" s="519"/>
      <c r="G269" s="519"/>
      <c r="H269" s="519"/>
      <c r="I269" s="514"/>
      <c r="J269" s="519"/>
      <c r="K269" s="474"/>
      <c r="L269" s="474"/>
      <c r="M269" s="474"/>
      <c r="N269" s="474"/>
      <c r="O269" s="474"/>
      <c r="P269" s="474"/>
      <c r="Q269" s="474"/>
      <c r="R269" s="474"/>
      <c r="S269" s="474"/>
      <c r="T269" s="474"/>
      <c r="U269" s="474"/>
      <c r="V269" s="474"/>
      <c r="W269" s="474"/>
      <c r="X269" s="474"/>
      <c r="Y269" s="474"/>
      <c r="Z269" s="474"/>
    </row>
    <row r="270" spans="1:26" ht="12.75" customHeight="1" x14ac:dyDescent="0.25">
      <c r="A270" s="514"/>
      <c r="B270" s="519"/>
      <c r="C270" s="519"/>
      <c r="D270" s="519"/>
      <c r="E270" s="519"/>
      <c r="F270" s="519"/>
      <c r="G270" s="519"/>
      <c r="H270" s="519"/>
      <c r="I270" s="514"/>
      <c r="J270" s="519"/>
      <c r="K270" s="474"/>
      <c r="L270" s="474"/>
      <c r="M270" s="474"/>
      <c r="N270" s="474"/>
      <c r="O270" s="474"/>
      <c r="P270" s="474"/>
      <c r="Q270" s="474"/>
      <c r="R270" s="474"/>
      <c r="S270" s="474"/>
      <c r="T270" s="474"/>
      <c r="U270" s="474"/>
      <c r="V270" s="474"/>
      <c r="W270" s="474"/>
      <c r="X270" s="474"/>
      <c r="Y270" s="474"/>
      <c r="Z270" s="474"/>
    </row>
    <row r="271" spans="1:26" ht="12.75" customHeight="1" x14ac:dyDescent="0.25">
      <c r="A271" s="514"/>
      <c r="B271" s="519"/>
      <c r="C271" s="519"/>
      <c r="D271" s="519"/>
      <c r="E271" s="519"/>
      <c r="F271" s="519"/>
      <c r="G271" s="519"/>
      <c r="H271" s="519"/>
      <c r="I271" s="514"/>
      <c r="J271" s="519"/>
      <c r="K271" s="474"/>
      <c r="L271" s="474"/>
      <c r="M271" s="474"/>
      <c r="N271" s="474"/>
      <c r="O271" s="474"/>
      <c r="P271" s="474"/>
      <c r="Q271" s="474"/>
      <c r="R271" s="474"/>
      <c r="S271" s="474"/>
      <c r="T271" s="474"/>
      <c r="U271" s="474"/>
      <c r="V271" s="474"/>
      <c r="W271" s="474"/>
      <c r="X271" s="474"/>
      <c r="Y271" s="474"/>
      <c r="Z271" s="474"/>
    </row>
    <row r="272" spans="1:26" ht="12.75" customHeight="1" x14ac:dyDescent="0.25">
      <c r="A272" s="514"/>
      <c r="B272" s="519"/>
      <c r="C272" s="519"/>
      <c r="D272" s="519"/>
      <c r="E272" s="519"/>
      <c r="F272" s="519"/>
      <c r="G272" s="519"/>
      <c r="H272" s="519"/>
      <c r="I272" s="514"/>
      <c r="J272" s="519"/>
      <c r="K272" s="474"/>
      <c r="L272" s="474"/>
      <c r="M272" s="474"/>
      <c r="N272" s="474"/>
      <c r="O272" s="474"/>
      <c r="P272" s="474"/>
      <c r="Q272" s="474"/>
      <c r="R272" s="474"/>
      <c r="S272" s="474"/>
      <c r="T272" s="474"/>
      <c r="U272" s="474"/>
      <c r="V272" s="474"/>
      <c r="W272" s="474"/>
      <c r="X272" s="474"/>
      <c r="Y272" s="474"/>
      <c r="Z272" s="474"/>
    </row>
    <row r="273" spans="1:26" ht="12.75" customHeight="1" x14ac:dyDescent="0.25">
      <c r="A273" s="514"/>
      <c r="B273" s="519"/>
      <c r="C273" s="519"/>
      <c r="D273" s="519"/>
      <c r="E273" s="519"/>
      <c r="F273" s="519"/>
      <c r="G273" s="519"/>
      <c r="H273" s="519"/>
      <c r="I273" s="514"/>
      <c r="J273" s="519"/>
      <c r="K273" s="474"/>
      <c r="L273" s="474"/>
      <c r="M273" s="474"/>
      <c r="N273" s="474"/>
      <c r="O273" s="474"/>
      <c r="P273" s="474"/>
      <c r="Q273" s="474"/>
      <c r="R273" s="474"/>
      <c r="S273" s="474"/>
      <c r="T273" s="474"/>
      <c r="U273" s="474"/>
      <c r="V273" s="474"/>
      <c r="W273" s="474"/>
      <c r="X273" s="474"/>
      <c r="Y273" s="474"/>
      <c r="Z273" s="474"/>
    </row>
    <row r="274" spans="1:26" ht="12.75" customHeight="1" x14ac:dyDescent="0.25">
      <c r="A274" s="514"/>
      <c r="B274" s="519"/>
      <c r="C274" s="519"/>
      <c r="D274" s="519"/>
      <c r="E274" s="519"/>
      <c r="F274" s="519"/>
      <c r="G274" s="519"/>
      <c r="H274" s="519"/>
      <c r="I274" s="514"/>
      <c r="J274" s="519"/>
      <c r="K274" s="474"/>
      <c r="L274" s="474"/>
      <c r="M274" s="474"/>
      <c r="N274" s="474"/>
      <c r="O274" s="474"/>
      <c r="P274" s="474"/>
      <c r="Q274" s="474"/>
      <c r="R274" s="474"/>
      <c r="S274" s="474"/>
      <c r="T274" s="474"/>
      <c r="U274" s="474"/>
      <c r="V274" s="474"/>
      <c r="W274" s="474"/>
      <c r="X274" s="474"/>
      <c r="Y274" s="474"/>
      <c r="Z274" s="474"/>
    </row>
    <row r="275" spans="1:26" ht="12.75" customHeight="1" x14ac:dyDescent="0.25">
      <c r="A275" s="514"/>
      <c r="B275" s="519"/>
      <c r="C275" s="519"/>
      <c r="D275" s="519"/>
      <c r="E275" s="519"/>
      <c r="F275" s="519"/>
      <c r="G275" s="519"/>
      <c r="H275" s="519"/>
      <c r="I275" s="514"/>
      <c r="J275" s="519"/>
      <c r="K275" s="474"/>
      <c r="L275" s="474"/>
      <c r="M275" s="474"/>
      <c r="N275" s="474"/>
      <c r="O275" s="474"/>
      <c r="P275" s="474"/>
      <c r="Q275" s="474"/>
      <c r="R275" s="474"/>
      <c r="S275" s="474"/>
      <c r="T275" s="474"/>
      <c r="U275" s="474"/>
      <c r="V275" s="474"/>
      <c r="W275" s="474"/>
      <c r="X275" s="474"/>
      <c r="Y275" s="474"/>
      <c r="Z275" s="474"/>
    </row>
    <row r="276" spans="1:26" ht="12.75" customHeight="1" x14ac:dyDescent="0.25">
      <c r="A276" s="514"/>
      <c r="B276" s="519"/>
      <c r="C276" s="519"/>
      <c r="D276" s="519"/>
      <c r="E276" s="519"/>
      <c r="F276" s="519"/>
      <c r="G276" s="519"/>
      <c r="H276" s="519"/>
      <c r="I276" s="514"/>
      <c r="J276" s="519"/>
      <c r="K276" s="474"/>
      <c r="L276" s="474"/>
      <c r="M276" s="474"/>
      <c r="N276" s="474"/>
      <c r="O276" s="474"/>
      <c r="P276" s="474"/>
      <c r="Q276" s="474"/>
      <c r="R276" s="474"/>
      <c r="S276" s="474"/>
      <c r="T276" s="474"/>
      <c r="U276" s="474"/>
      <c r="V276" s="474"/>
      <c r="W276" s="474"/>
      <c r="X276" s="474"/>
      <c r="Y276" s="474"/>
      <c r="Z276" s="474"/>
    </row>
    <row r="277" spans="1:26" ht="12.75" customHeight="1" x14ac:dyDescent="0.25">
      <c r="A277" s="514"/>
      <c r="B277" s="519"/>
      <c r="C277" s="519"/>
      <c r="D277" s="519"/>
      <c r="E277" s="519"/>
      <c r="F277" s="519"/>
      <c r="G277" s="519"/>
      <c r="H277" s="519"/>
      <c r="I277" s="514"/>
      <c r="J277" s="519"/>
      <c r="K277" s="474"/>
      <c r="L277" s="474"/>
      <c r="M277" s="474"/>
      <c r="N277" s="474"/>
      <c r="O277" s="474"/>
      <c r="P277" s="474"/>
      <c r="Q277" s="474"/>
      <c r="R277" s="474"/>
      <c r="S277" s="474"/>
      <c r="T277" s="474"/>
      <c r="U277" s="474"/>
      <c r="V277" s="474"/>
      <c r="W277" s="474"/>
      <c r="X277" s="474"/>
      <c r="Y277" s="474"/>
      <c r="Z277" s="474"/>
    </row>
    <row r="278" spans="1:26" ht="12.75" customHeight="1" x14ac:dyDescent="0.25">
      <c r="A278" s="514"/>
      <c r="B278" s="519"/>
      <c r="C278" s="519"/>
      <c r="D278" s="519"/>
      <c r="E278" s="519"/>
      <c r="F278" s="519"/>
      <c r="G278" s="519"/>
      <c r="H278" s="519"/>
      <c r="I278" s="514"/>
      <c r="J278" s="519"/>
      <c r="K278" s="474"/>
      <c r="L278" s="474"/>
      <c r="M278" s="474"/>
      <c r="N278" s="474"/>
      <c r="O278" s="474"/>
      <c r="P278" s="474"/>
      <c r="Q278" s="474"/>
      <c r="R278" s="474"/>
      <c r="S278" s="474"/>
      <c r="T278" s="474"/>
      <c r="U278" s="474"/>
      <c r="V278" s="474"/>
      <c r="W278" s="474"/>
      <c r="X278" s="474"/>
      <c r="Y278" s="474"/>
      <c r="Z278" s="474"/>
    </row>
    <row r="279" spans="1:26" ht="12.75" customHeight="1" x14ac:dyDescent="0.25">
      <c r="A279" s="514"/>
      <c r="B279" s="519"/>
      <c r="C279" s="519"/>
      <c r="D279" s="519"/>
      <c r="E279" s="519"/>
      <c r="F279" s="519"/>
      <c r="G279" s="519"/>
      <c r="H279" s="519"/>
      <c r="I279" s="514"/>
      <c r="J279" s="519"/>
      <c r="K279" s="474"/>
      <c r="L279" s="474"/>
      <c r="M279" s="474"/>
      <c r="N279" s="474"/>
      <c r="O279" s="474"/>
      <c r="P279" s="474"/>
      <c r="Q279" s="474"/>
      <c r="R279" s="474"/>
      <c r="S279" s="474"/>
      <c r="T279" s="474"/>
      <c r="U279" s="474"/>
      <c r="V279" s="474"/>
      <c r="W279" s="474"/>
      <c r="X279" s="474"/>
      <c r="Y279" s="474"/>
      <c r="Z279" s="474"/>
    </row>
    <row r="280" spans="1:26" ht="12.75" customHeight="1" x14ac:dyDescent="0.25">
      <c r="A280" s="514"/>
      <c r="B280" s="519"/>
      <c r="C280" s="519"/>
      <c r="D280" s="519"/>
      <c r="E280" s="519"/>
      <c r="F280" s="519"/>
      <c r="G280" s="519"/>
      <c r="H280" s="519"/>
      <c r="I280" s="514"/>
      <c r="J280" s="519"/>
      <c r="K280" s="474"/>
      <c r="L280" s="474"/>
      <c r="M280" s="474"/>
      <c r="N280" s="474"/>
      <c r="O280" s="474"/>
      <c r="P280" s="474"/>
      <c r="Q280" s="474"/>
      <c r="R280" s="474"/>
      <c r="S280" s="474"/>
      <c r="T280" s="474"/>
      <c r="U280" s="474"/>
      <c r="V280" s="474"/>
      <c r="W280" s="474"/>
      <c r="X280" s="474"/>
      <c r="Y280" s="474"/>
      <c r="Z280" s="474"/>
    </row>
    <row r="281" spans="1:26" ht="12.75" customHeight="1" x14ac:dyDescent="0.25">
      <c r="A281" s="514"/>
      <c r="B281" s="519"/>
      <c r="C281" s="519"/>
      <c r="D281" s="519"/>
      <c r="E281" s="519"/>
      <c r="F281" s="519"/>
      <c r="G281" s="519"/>
      <c r="H281" s="519"/>
      <c r="I281" s="514"/>
      <c r="J281" s="519"/>
      <c r="K281" s="474"/>
      <c r="L281" s="474"/>
      <c r="M281" s="474"/>
      <c r="N281" s="474"/>
      <c r="O281" s="474"/>
      <c r="P281" s="474"/>
      <c r="Q281" s="474"/>
      <c r="R281" s="474"/>
      <c r="S281" s="474"/>
      <c r="T281" s="474"/>
      <c r="U281" s="474"/>
      <c r="V281" s="474"/>
      <c r="W281" s="474"/>
      <c r="X281" s="474"/>
      <c r="Y281" s="474"/>
      <c r="Z281" s="474"/>
    </row>
    <row r="282" spans="1:26" ht="12.75" customHeight="1" x14ac:dyDescent="0.25">
      <c r="A282" s="514"/>
      <c r="B282" s="519"/>
      <c r="C282" s="519"/>
      <c r="D282" s="519"/>
      <c r="E282" s="519"/>
      <c r="F282" s="519"/>
      <c r="G282" s="519"/>
      <c r="H282" s="519"/>
      <c r="I282" s="514"/>
      <c r="J282" s="519"/>
      <c r="K282" s="474"/>
      <c r="L282" s="474"/>
      <c r="M282" s="474"/>
      <c r="N282" s="474"/>
      <c r="O282" s="474"/>
      <c r="P282" s="474"/>
      <c r="Q282" s="474"/>
      <c r="R282" s="474"/>
      <c r="S282" s="474"/>
      <c r="T282" s="474"/>
      <c r="U282" s="474"/>
      <c r="V282" s="474"/>
      <c r="W282" s="474"/>
      <c r="X282" s="474"/>
      <c r="Y282" s="474"/>
      <c r="Z282" s="474"/>
    </row>
    <row r="283" spans="1:26" ht="12.75" customHeight="1" x14ac:dyDescent="0.25">
      <c r="A283" s="514"/>
      <c r="B283" s="519"/>
      <c r="C283" s="519"/>
      <c r="D283" s="519"/>
      <c r="E283" s="519"/>
      <c r="F283" s="519"/>
      <c r="G283" s="519"/>
      <c r="H283" s="519"/>
      <c r="I283" s="514"/>
      <c r="J283" s="519"/>
      <c r="K283" s="474"/>
      <c r="L283" s="474"/>
      <c r="M283" s="474"/>
      <c r="N283" s="474"/>
      <c r="O283" s="474"/>
      <c r="P283" s="474"/>
      <c r="Q283" s="474"/>
      <c r="R283" s="474"/>
      <c r="S283" s="474"/>
      <c r="T283" s="474"/>
      <c r="U283" s="474"/>
      <c r="V283" s="474"/>
      <c r="W283" s="474"/>
      <c r="X283" s="474"/>
      <c r="Y283" s="474"/>
      <c r="Z283" s="474"/>
    </row>
    <row r="284" spans="1:26" ht="12.75" customHeight="1" x14ac:dyDescent="0.25">
      <c r="A284" s="514"/>
      <c r="B284" s="519"/>
      <c r="C284" s="519"/>
      <c r="D284" s="519"/>
      <c r="E284" s="519"/>
      <c r="F284" s="519"/>
      <c r="G284" s="519"/>
      <c r="H284" s="519"/>
      <c r="I284" s="514"/>
      <c r="J284" s="519"/>
      <c r="K284" s="474"/>
      <c r="L284" s="474"/>
      <c r="M284" s="474"/>
      <c r="N284" s="474"/>
      <c r="O284" s="474"/>
      <c r="P284" s="474"/>
      <c r="Q284" s="474"/>
      <c r="R284" s="474"/>
      <c r="S284" s="474"/>
      <c r="T284" s="474"/>
      <c r="U284" s="474"/>
      <c r="V284" s="474"/>
      <c r="W284" s="474"/>
      <c r="X284" s="474"/>
      <c r="Y284" s="474"/>
      <c r="Z284" s="474"/>
    </row>
    <row r="285" spans="1:26" ht="12.75" customHeight="1" x14ac:dyDescent="0.25">
      <c r="A285" s="514"/>
      <c r="B285" s="519"/>
      <c r="C285" s="519"/>
      <c r="D285" s="519"/>
      <c r="E285" s="519"/>
      <c r="F285" s="519"/>
      <c r="G285" s="519"/>
      <c r="H285" s="519"/>
      <c r="I285" s="514"/>
      <c r="J285" s="519"/>
      <c r="K285" s="474"/>
      <c r="L285" s="474"/>
      <c r="M285" s="474"/>
      <c r="N285" s="474"/>
      <c r="O285" s="474"/>
      <c r="P285" s="474"/>
      <c r="Q285" s="474"/>
      <c r="R285" s="474"/>
      <c r="S285" s="474"/>
      <c r="T285" s="474"/>
      <c r="U285" s="474"/>
      <c r="V285" s="474"/>
      <c r="W285" s="474"/>
      <c r="X285" s="474"/>
      <c r="Y285" s="474"/>
      <c r="Z285" s="474"/>
    </row>
    <row r="286" spans="1:26" ht="12.75" customHeight="1" x14ac:dyDescent="0.25">
      <c r="A286" s="514"/>
      <c r="B286" s="519"/>
      <c r="C286" s="519"/>
      <c r="D286" s="519"/>
      <c r="E286" s="519"/>
      <c r="F286" s="519"/>
      <c r="G286" s="519"/>
      <c r="H286" s="519"/>
      <c r="I286" s="514"/>
      <c r="J286" s="519"/>
      <c r="K286" s="474"/>
      <c r="L286" s="474"/>
      <c r="M286" s="474"/>
      <c r="N286" s="474"/>
      <c r="O286" s="474"/>
      <c r="P286" s="474"/>
      <c r="Q286" s="474"/>
      <c r="R286" s="474"/>
      <c r="S286" s="474"/>
      <c r="T286" s="474"/>
      <c r="U286" s="474"/>
      <c r="V286" s="474"/>
      <c r="W286" s="474"/>
      <c r="X286" s="474"/>
      <c r="Y286" s="474"/>
      <c r="Z286" s="474"/>
    </row>
    <row r="287" spans="1:26" ht="12.75" customHeight="1" x14ac:dyDescent="0.25">
      <c r="A287" s="514"/>
      <c r="B287" s="519"/>
      <c r="C287" s="519"/>
      <c r="D287" s="519"/>
      <c r="E287" s="519"/>
      <c r="F287" s="519"/>
      <c r="G287" s="519"/>
      <c r="H287" s="519"/>
      <c r="I287" s="514"/>
      <c r="J287" s="519"/>
      <c r="K287" s="474"/>
      <c r="L287" s="474"/>
      <c r="M287" s="474"/>
      <c r="N287" s="474"/>
      <c r="O287" s="474"/>
      <c r="P287" s="474"/>
      <c r="Q287" s="474"/>
      <c r="R287" s="474"/>
      <c r="S287" s="474"/>
      <c r="T287" s="474"/>
      <c r="U287" s="474"/>
      <c r="V287" s="474"/>
      <c r="W287" s="474"/>
      <c r="X287" s="474"/>
      <c r="Y287" s="474"/>
      <c r="Z287" s="474"/>
    </row>
    <row r="288" spans="1:26" ht="12.75" customHeight="1" x14ac:dyDescent="0.25">
      <c r="A288" s="514"/>
      <c r="B288" s="519"/>
      <c r="C288" s="519"/>
      <c r="D288" s="519"/>
      <c r="E288" s="519"/>
      <c r="F288" s="519"/>
      <c r="G288" s="519"/>
      <c r="H288" s="519"/>
      <c r="I288" s="514"/>
      <c r="J288" s="519"/>
      <c r="K288" s="474"/>
      <c r="L288" s="474"/>
      <c r="M288" s="474"/>
      <c r="N288" s="474"/>
      <c r="O288" s="474"/>
      <c r="P288" s="474"/>
      <c r="Q288" s="474"/>
      <c r="R288" s="474"/>
      <c r="S288" s="474"/>
      <c r="T288" s="474"/>
      <c r="U288" s="474"/>
      <c r="V288" s="474"/>
      <c r="W288" s="474"/>
      <c r="X288" s="474"/>
      <c r="Y288" s="474"/>
      <c r="Z288" s="474"/>
    </row>
    <row r="289" spans="1:26" ht="12.75" customHeight="1" x14ac:dyDescent="0.25">
      <c r="A289" s="514"/>
      <c r="B289" s="519"/>
      <c r="C289" s="519"/>
      <c r="D289" s="519"/>
      <c r="E289" s="519"/>
      <c r="F289" s="519"/>
      <c r="G289" s="519"/>
      <c r="H289" s="519"/>
      <c r="I289" s="514"/>
      <c r="J289" s="519"/>
      <c r="K289" s="474"/>
      <c r="L289" s="474"/>
      <c r="M289" s="474"/>
      <c r="N289" s="474"/>
      <c r="O289" s="474"/>
      <c r="P289" s="474"/>
      <c r="Q289" s="474"/>
      <c r="R289" s="474"/>
      <c r="S289" s="474"/>
      <c r="T289" s="474"/>
      <c r="U289" s="474"/>
      <c r="V289" s="474"/>
      <c r="W289" s="474"/>
      <c r="X289" s="474"/>
      <c r="Y289" s="474"/>
      <c r="Z289" s="474"/>
    </row>
    <row r="290" spans="1:26" ht="12.75" customHeight="1" x14ac:dyDescent="0.25">
      <c r="A290" s="514"/>
      <c r="B290" s="519"/>
      <c r="C290" s="519"/>
      <c r="D290" s="519"/>
      <c r="E290" s="519"/>
      <c r="F290" s="519"/>
      <c r="G290" s="519"/>
      <c r="H290" s="519"/>
      <c r="I290" s="514"/>
      <c r="J290" s="519"/>
      <c r="K290" s="474"/>
      <c r="L290" s="474"/>
      <c r="M290" s="474"/>
      <c r="N290" s="474"/>
      <c r="O290" s="474"/>
      <c r="P290" s="474"/>
      <c r="Q290" s="474"/>
      <c r="R290" s="474"/>
      <c r="S290" s="474"/>
      <c r="T290" s="474"/>
      <c r="U290" s="474"/>
      <c r="V290" s="474"/>
      <c r="W290" s="474"/>
      <c r="X290" s="474"/>
      <c r="Y290" s="474"/>
      <c r="Z290" s="474"/>
    </row>
    <row r="291" spans="1:26" ht="12.75" customHeight="1" x14ac:dyDescent="0.25">
      <c r="A291" s="514"/>
      <c r="B291" s="519"/>
      <c r="C291" s="519"/>
      <c r="D291" s="519"/>
      <c r="E291" s="519"/>
      <c r="F291" s="519"/>
      <c r="G291" s="519"/>
      <c r="H291" s="519"/>
      <c r="I291" s="514"/>
      <c r="J291" s="519"/>
      <c r="K291" s="474"/>
      <c r="L291" s="474"/>
      <c r="M291" s="474"/>
      <c r="N291" s="474"/>
      <c r="O291" s="474"/>
      <c r="P291" s="474"/>
      <c r="Q291" s="474"/>
      <c r="R291" s="474"/>
      <c r="S291" s="474"/>
      <c r="T291" s="474"/>
      <c r="U291" s="474"/>
      <c r="V291" s="474"/>
      <c r="W291" s="474"/>
      <c r="X291" s="474"/>
      <c r="Y291" s="474"/>
      <c r="Z291" s="474"/>
    </row>
    <row r="292" spans="1:26" ht="12.75" customHeight="1" x14ac:dyDescent="0.25">
      <c r="A292" s="514"/>
      <c r="B292" s="519"/>
      <c r="C292" s="519"/>
      <c r="D292" s="519"/>
      <c r="E292" s="519"/>
      <c r="F292" s="519"/>
      <c r="G292" s="519"/>
      <c r="H292" s="519"/>
      <c r="I292" s="514"/>
      <c r="J292" s="519"/>
      <c r="K292" s="474"/>
      <c r="L292" s="474"/>
      <c r="M292" s="474"/>
      <c r="N292" s="474"/>
      <c r="O292" s="474"/>
      <c r="P292" s="474"/>
      <c r="Q292" s="474"/>
      <c r="R292" s="474"/>
      <c r="S292" s="474"/>
      <c r="T292" s="474"/>
      <c r="U292" s="474"/>
      <c r="V292" s="474"/>
      <c r="W292" s="474"/>
      <c r="X292" s="474"/>
      <c r="Y292" s="474"/>
      <c r="Z292" s="474"/>
    </row>
    <row r="293" spans="1:26" ht="12.75" customHeight="1" x14ac:dyDescent="0.25">
      <c r="A293" s="514"/>
      <c r="B293" s="519"/>
      <c r="C293" s="519"/>
      <c r="D293" s="519"/>
      <c r="E293" s="519"/>
      <c r="F293" s="519"/>
      <c r="G293" s="519"/>
      <c r="H293" s="519"/>
      <c r="I293" s="514"/>
      <c r="J293" s="519"/>
      <c r="K293" s="474"/>
      <c r="L293" s="474"/>
      <c r="M293" s="474"/>
      <c r="N293" s="474"/>
      <c r="O293" s="474"/>
      <c r="P293" s="474"/>
      <c r="Q293" s="474"/>
      <c r="R293" s="474"/>
      <c r="S293" s="474"/>
      <c r="T293" s="474"/>
      <c r="U293" s="474"/>
      <c r="V293" s="474"/>
      <c r="W293" s="474"/>
      <c r="X293" s="474"/>
      <c r="Y293" s="474"/>
      <c r="Z293" s="474"/>
    </row>
    <row r="294" spans="1:26" ht="12.75" customHeight="1" x14ac:dyDescent="0.25">
      <c r="A294" s="514"/>
      <c r="B294" s="519"/>
      <c r="C294" s="519"/>
      <c r="D294" s="519"/>
      <c r="E294" s="519"/>
      <c r="F294" s="519"/>
      <c r="G294" s="519"/>
      <c r="H294" s="519"/>
      <c r="I294" s="514"/>
      <c r="J294" s="519"/>
      <c r="K294" s="474"/>
      <c r="L294" s="474"/>
      <c r="M294" s="474"/>
      <c r="N294" s="474"/>
      <c r="O294" s="474"/>
      <c r="P294" s="474"/>
      <c r="Q294" s="474"/>
      <c r="R294" s="474"/>
      <c r="S294" s="474"/>
      <c r="T294" s="474"/>
      <c r="U294" s="474"/>
      <c r="V294" s="474"/>
      <c r="W294" s="474"/>
      <c r="X294" s="474"/>
      <c r="Y294" s="474"/>
      <c r="Z294" s="474"/>
    </row>
    <row r="295" spans="1:26" ht="12.75" customHeight="1" x14ac:dyDescent="0.25">
      <c r="A295" s="514"/>
      <c r="B295" s="519"/>
      <c r="C295" s="519"/>
      <c r="D295" s="519"/>
      <c r="E295" s="519"/>
      <c r="F295" s="519"/>
      <c r="G295" s="519"/>
      <c r="H295" s="519"/>
      <c r="I295" s="514"/>
      <c r="J295" s="519"/>
      <c r="K295" s="474"/>
      <c r="L295" s="474"/>
      <c r="M295" s="474"/>
      <c r="N295" s="474"/>
      <c r="O295" s="474"/>
      <c r="P295" s="474"/>
      <c r="Q295" s="474"/>
      <c r="R295" s="474"/>
      <c r="S295" s="474"/>
      <c r="T295" s="474"/>
      <c r="U295" s="474"/>
      <c r="V295" s="474"/>
      <c r="W295" s="474"/>
      <c r="X295" s="474"/>
      <c r="Y295" s="474"/>
      <c r="Z295" s="474"/>
    </row>
    <row r="296" spans="1:26" ht="12.75" customHeight="1" x14ac:dyDescent="0.25">
      <c r="A296" s="514"/>
      <c r="B296" s="519"/>
      <c r="C296" s="519"/>
      <c r="D296" s="519"/>
      <c r="E296" s="519"/>
      <c r="F296" s="519"/>
      <c r="G296" s="519"/>
      <c r="H296" s="519"/>
      <c r="I296" s="514"/>
      <c r="J296" s="519"/>
      <c r="K296" s="474"/>
      <c r="L296" s="474"/>
      <c r="M296" s="474"/>
      <c r="N296" s="474"/>
      <c r="O296" s="474"/>
      <c r="P296" s="474"/>
      <c r="Q296" s="474"/>
      <c r="R296" s="474"/>
      <c r="S296" s="474"/>
      <c r="T296" s="474"/>
      <c r="U296" s="474"/>
      <c r="V296" s="474"/>
      <c r="W296" s="474"/>
      <c r="X296" s="474"/>
      <c r="Y296" s="474"/>
      <c r="Z296" s="474"/>
    </row>
    <row r="297" spans="1:26" ht="12.75" customHeight="1" x14ac:dyDescent="0.25">
      <c r="A297" s="514"/>
      <c r="B297" s="519"/>
      <c r="C297" s="519"/>
      <c r="D297" s="519"/>
      <c r="E297" s="519"/>
      <c r="F297" s="519"/>
      <c r="G297" s="519"/>
      <c r="H297" s="519"/>
      <c r="I297" s="514"/>
      <c r="J297" s="519"/>
      <c r="K297" s="474"/>
      <c r="L297" s="474"/>
      <c r="M297" s="474"/>
      <c r="N297" s="474"/>
      <c r="O297" s="474"/>
      <c r="P297" s="474"/>
      <c r="Q297" s="474"/>
      <c r="R297" s="474"/>
      <c r="S297" s="474"/>
      <c r="T297" s="474"/>
      <c r="U297" s="474"/>
      <c r="V297" s="474"/>
      <c r="W297" s="474"/>
      <c r="X297" s="474"/>
      <c r="Y297" s="474"/>
      <c r="Z297" s="474"/>
    </row>
    <row r="298" spans="1:26" ht="12.75" customHeight="1" x14ac:dyDescent="0.25">
      <c r="A298" s="514"/>
      <c r="B298" s="519"/>
      <c r="C298" s="519"/>
      <c r="D298" s="519"/>
      <c r="E298" s="519"/>
      <c r="F298" s="519"/>
      <c r="G298" s="519"/>
      <c r="H298" s="519"/>
      <c r="I298" s="514"/>
      <c r="J298" s="519"/>
      <c r="K298" s="474"/>
      <c r="L298" s="474"/>
      <c r="M298" s="474"/>
      <c r="N298" s="474"/>
      <c r="O298" s="474"/>
      <c r="P298" s="474"/>
      <c r="Q298" s="474"/>
      <c r="R298" s="474"/>
      <c r="S298" s="474"/>
      <c r="T298" s="474"/>
      <c r="U298" s="474"/>
      <c r="V298" s="474"/>
      <c r="W298" s="474"/>
      <c r="X298" s="474"/>
      <c r="Y298" s="474"/>
      <c r="Z298" s="474"/>
    </row>
    <row r="299" spans="1:26" ht="12.75" customHeight="1" x14ac:dyDescent="0.25">
      <c r="A299" s="514"/>
      <c r="B299" s="519"/>
      <c r="C299" s="519"/>
      <c r="D299" s="519"/>
      <c r="E299" s="519"/>
      <c r="F299" s="519"/>
      <c r="G299" s="519"/>
      <c r="H299" s="519"/>
      <c r="I299" s="514"/>
      <c r="J299" s="519"/>
      <c r="K299" s="474"/>
      <c r="L299" s="474"/>
      <c r="M299" s="474"/>
      <c r="N299" s="474"/>
      <c r="O299" s="474"/>
      <c r="P299" s="474"/>
      <c r="Q299" s="474"/>
      <c r="R299" s="474"/>
      <c r="S299" s="474"/>
      <c r="T299" s="474"/>
      <c r="U299" s="474"/>
      <c r="V299" s="474"/>
      <c r="W299" s="474"/>
      <c r="X299" s="474"/>
      <c r="Y299" s="474"/>
      <c r="Z299" s="474"/>
    </row>
    <row r="300" spans="1:26" ht="12.75" customHeight="1" x14ac:dyDescent="0.25">
      <c r="A300" s="514"/>
      <c r="B300" s="519"/>
      <c r="C300" s="519"/>
      <c r="D300" s="519"/>
      <c r="E300" s="519"/>
      <c r="F300" s="519"/>
      <c r="G300" s="519"/>
      <c r="H300" s="519"/>
      <c r="I300" s="514"/>
      <c r="J300" s="519"/>
      <c r="K300" s="474"/>
      <c r="L300" s="474"/>
      <c r="M300" s="474"/>
      <c r="N300" s="474"/>
      <c r="O300" s="474"/>
      <c r="P300" s="474"/>
      <c r="Q300" s="474"/>
      <c r="R300" s="474"/>
      <c r="S300" s="474"/>
      <c r="T300" s="474"/>
      <c r="U300" s="474"/>
      <c r="V300" s="474"/>
      <c r="W300" s="474"/>
      <c r="X300" s="474"/>
      <c r="Y300" s="474"/>
      <c r="Z300" s="474"/>
    </row>
    <row r="301" spans="1:26" ht="12.75" customHeight="1" x14ac:dyDescent="0.25">
      <c r="A301" s="514"/>
      <c r="B301" s="519"/>
      <c r="C301" s="519"/>
      <c r="D301" s="519"/>
      <c r="E301" s="519"/>
      <c r="F301" s="519"/>
      <c r="G301" s="519"/>
      <c r="H301" s="519"/>
      <c r="I301" s="514"/>
      <c r="J301" s="519"/>
      <c r="K301" s="474"/>
      <c r="L301" s="474"/>
      <c r="M301" s="474"/>
      <c r="N301" s="474"/>
      <c r="O301" s="474"/>
      <c r="P301" s="474"/>
      <c r="Q301" s="474"/>
      <c r="R301" s="474"/>
      <c r="S301" s="474"/>
      <c r="T301" s="474"/>
      <c r="U301" s="474"/>
      <c r="V301" s="474"/>
      <c r="W301" s="474"/>
      <c r="X301" s="474"/>
      <c r="Y301" s="474"/>
      <c r="Z301" s="474"/>
    </row>
    <row r="302" spans="1:26" ht="12.75" customHeight="1" x14ac:dyDescent="0.25">
      <c r="A302" s="514"/>
      <c r="B302" s="519"/>
      <c r="C302" s="519"/>
      <c r="D302" s="519"/>
      <c r="E302" s="519"/>
      <c r="F302" s="519"/>
      <c r="G302" s="519"/>
      <c r="H302" s="519"/>
      <c r="I302" s="514"/>
      <c r="J302" s="519"/>
      <c r="K302" s="474"/>
      <c r="L302" s="474"/>
      <c r="M302" s="474"/>
      <c r="N302" s="474"/>
      <c r="O302" s="474"/>
      <c r="P302" s="474"/>
      <c r="Q302" s="474"/>
      <c r="R302" s="474"/>
      <c r="S302" s="474"/>
      <c r="T302" s="474"/>
      <c r="U302" s="474"/>
      <c r="V302" s="474"/>
      <c r="W302" s="474"/>
      <c r="X302" s="474"/>
      <c r="Y302" s="474"/>
      <c r="Z302" s="474"/>
    </row>
    <row r="303" spans="1:26" ht="12.75" customHeight="1" x14ac:dyDescent="0.25">
      <c r="A303" s="514"/>
      <c r="B303" s="519"/>
      <c r="C303" s="519"/>
      <c r="D303" s="519"/>
      <c r="E303" s="519"/>
      <c r="F303" s="519"/>
      <c r="G303" s="519"/>
      <c r="H303" s="519"/>
      <c r="I303" s="514"/>
      <c r="J303" s="519"/>
      <c r="K303" s="474"/>
      <c r="L303" s="474"/>
      <c r="M303" s="474"/>
      <c r="N303" s="474"/>
      <c r="O303" s="474"/>
      <c r="P303" s="474"/>
      <c r="Q303" s="474"/>
      <c r="R303" s="474"/>
      <c r="S303" s="474"/>
      <c r="T303" s="474"/>
      <c r="U303" s="474"/>
      <c r="V303" s="474"/>
      <c r="W303" s="474"/>
      <c r="X303" s="474"/>
      <c r="Y303" s="474"/>
      <c r="Z303" s="474"/>
    </row>
    <row r="304" spans="1:26" ht="12.75" customHeight="1" x14ac:dyDescent="0.25">
      <c r="A304" s="514"/>
      <c r="B304" s="519"/>
      <c r="C304" s="519"/>
      <c r="D304" s="519"/>
      <c r="E304" s="519"/>
      <c r="F304" s="519"/>
      <c r="G304" s="519"/>
      <c r="H304" s="519"/>
      <c r="I304" s="514"/>
      <c r="J304" s="519"/>
      <c r="K304" s="474"/>
      <c r="L304" s="474"/>
      <c r="M304" s="474"/>
      <c r="N304" s="474"/>
      <c r="O304" s="474"/>
      <c r="P304" s="474"/>
      <c r="Q304" s="474"/>
      <c r="R304" s="474"/>
      <c r="S304" s="474"/>
      <c r="T304" s="474"/>
      <c r="U304" s="474"/>
      <c r="V304" s="474"/>
      <c r="W304" s="474"/>
      <c r="X304" s="474"/>
      <c r="Y304" s="474"/>
      <c r="Z304" s="474"/>
    </row>
    <row r="305" spans="1:26" ht="12.75" customHeight="1" x14ac:dyDescent="0.25">
      <c r="A305" s="514"/>
      <c r="B305" s="519"/>
      <c r="C305" s="519"/>
      <c r="D305" s="519"/>
      <c r="E305" s="519"/>
      <c r="F305" s="519"/>
      <c r="G305" s="519"/>
      <c r="H305" s="519"/>
      <c r="I305" s="514"/>
      <c r="J305" s="519"/>
      <c r="K305" s="474"/>
      <c r="L305" s="474"/>
      <c r="M305" s="474"/>
      <c r="N305" s="474"/>
      <c r="O305" s="474"/>
      <c r="P305" s="474"/>
      <c r="Q305" s="474"/>
      <c r="R305" s="474"/>
      <c r="S305" s="474"/>
      <c r="T305" s="474"/>
      <c r="U305" s="474"/>
      <c r="V305" s="474"/>
      <c r="W305" s="474"/>
      <c r="X305" s="474"/>
      <c r="Y305" s="474"/>
      <c r="Z305" s="474"/>
    </row>
    <row r="306" spans="1:26" ht="12.75" customHeight="1" x14ac:dyDescent="0.25">
      <c r="A306" s="514"/>
      <c r="B306" s="519"/>
      <c r="C306" s="519"/>
      <c r="D306" s="519"/>
      <c r="E306" s="519"/>
      <c r="F306" s="519"/>
      <c r="G306" s="519"/>
      <c r="H306" s="519"/>
      <c r="I306" s="514"/>
      <c r="J306" s="519"/>
      <c r="K306" s="474"/>
      <c r="L306" s="474"/>
      <c r="M306" s="474"/>
      <c r="N306" s="474"/>
      <c r="O306" s="474"/>
      <c r="P306" s="474"/>
      <c r="Q306" s="474"/>
      <c r="R306" s="474"/>
      <c r="S306" s="474"/>
      <c r="T306" s="474"/>
      <c r="U306" s="474"/>
      <c r="V306" s="474"/>
      <c r="W306" s="474"/>
      <c r="X306" s="474"/>
      <c r="Y306" s="474"/>
      <c r="Z306" s="474"/>
    </row>
    <row r="307" spans="1:26" ht="12.75" customHeight="1" x14ac:dyDescent="0.25">
      <c r="A307" s="514"/>
      <c r="B307" s="519"/>
      <c r="C307" s="519"/>
      <c r="D307" s="519"/>
      <c r="E307" s="519"/>
      <c r="F307" s="519"/>
      <c r="G307" s="519"/>
      <c r="H307" s="519"/>
      <c r="I307" s="514"/>
      <c r="J307" s="519"/>
      <c r="K307" s="474"/>
      <c r="L307" s="474"/>
      <c r="M307" s="474"/>
      <c r="N307" s="474"/>
      <c r="O307" s="474"/>
      <c r="P307" s="474"/>
      <c r="Q307" s="474"/>
      <c r="R307" s="474"/>
      <c r="S307" s="474"/>
      <c r="T307" s="474"/>
      <c r="U307" s="474"/>
      <c r="V307" s="474"/>
      <c r="W307" s="474"/>
      <c r="X307" s="474"/>
      <c r="Y307" s="474"/>
      <c r="Z307" s="474"/>
    </row>
    <row r="308" spans="1:26" ht="12.75" customHeight="1" x14ac:dyDescent="0.25">
      <c r="A308" s="514"/>
      <c r="B308" s="519"/>
      <c r="C308" s="519"/>
      <c r="D308" s="519"/>
      <c r="E308" s="519"/>
      <c r="F308" s="519"/>
      <c r="G308" s="519"/>
      <c r="H308" s="519"/>
      <c r="I308" s="514"/>
      <c r="J308" s="519"/>
      <c r="K308" s="474"/>
      <c r="L308" s="474"/>
      <c r="M308" s="474"/>
      <c r="N308" s="474"/>
      <c r="O308" s="474"/>
      <c r="P308" s="474"/>
      <c r="Q308" s="474"/>
      <c r="R308" s="474"/>
      <c r="S308" s="474"/>
      <c r="T308" s="474"/>
      <c r="U308" s="474"/>
      <c r="V308" s="474"/>
      <c r="W308" s="474"/>
      <c r="X308" s="474"/>
      <c r="Y308" s="474"/>
      <c r="Z308" s="474"/>
    </row>
    <row r="309" spans="1:26" ht="12.75" customHeight="1" x14ac:dyDescent="0.25">
      <c r="A309" s="514"/>
      <c r="B309" s="519"/>
      <c r="C309" s="519"/>
      <c r="D309" s="519"/>
      <c r="E309" s="519"/>
      <c r="F309" s="519"/>
      <c r="G309" s="519"/>
      <c r="H309" s="519"/>
      <c r="I309" s="514"/>
      <c r="J309" s="519"/>
      <c r="K309" s="474"/>
      <c r="L309" s="474"/>
      <c r="M309" s="474"/>
      <c r="N309" s="474"/>
      <c r="O309" s="474"/>
      <c r="P309" s="474"/>
      <c r="Q309" s="474"/>
      <c r="R309" s="474"/>
      <c r="S309" s="474"/>
      <c r="T309" s="474"/>
      <c r="U309" s="474"/>
      <c r="V309" s="474"/>
      <c r="W309" s="474"/>
      <c r="X309" s="474"/>
      <c r="Y309" s="474"/>
      <c r="Z309" s="474"/>
    </row>
    <row r="310" spans="1:26" ht="12.75" customHeight="1" x14ac:dyDescent="0.25">
      <c r="A310" s="514"/>
      <c r="B310" s="519"/>
      <c r="C310" s="519"/>
      <c r="D310" s="519"/>
      <c r="E310" s="519"/>
      <c r="F310" s="519"/>
      <c r="G310" s="519"/>
      <c r="H310" s="519"/>
      <c r="I310" s="514"/>
      <c r="J310" s="519"/>
      <c r="K310" s="474"/>
      <c r="L310" s="474"/>
      <c r="M310" s="474"/>
      <c r="N310" s="474"/>
      <c r="O310" s="474"/>
      <c r="P310" s="474"/>
      <c r="Q310" s="474"/>
      <c r="R310" s="474"/>
      <c r="S310" s="474"/>
      <c r="T310" s="474"/>
      <c r="U310" s="474"/>
      <c r="V310" s="474"/>
      <c r="W310" s="474"/>
      <c r="X310" s="474"/>
      <c r="Y310" s="474"/>
      <c r="Z310" s="474"/>
    </row>
    <row r="311" spans="1:26" ht="12.75" customHeight="1" x14ac:dyDescent="0.25">
      <c r="A311" s="514"/>
      <c r="B311" s="519"/>
      <c r="C311" s="519"/>
      <c r="D311" s="519"/>
      <c r="E311" s="519"/>
      <c r="F311" s="519"/>
      <c r="G311" s="519"/>
      <c r="H311" s="519"/>
      <c r="I311" s="514"/>
      <c r="J311" s="519"/>
      <c r="K311" s="474"/>
      <c r="L311" s="474"/>
      <c r="M311" s="474"/>
      <c r="N311" s="474"/>
      <c r="O311" s="474"/>
      <c r="P311" s="474"/>
      <c r="Q311" s="474"/>
      <c r="R311" s="474"/>
      <c r="S311" s="474"/>
      <c r="T311" s="474"/>
      <c r="U311" s="474"/>
      <c r="V311" s="474"/>
      <c r="W311" s="474"/>
      <c r="X311" s="474"/>
      <c r="Y311" s="474"/>
      <c r="Z311" s="474"/>
    </row>
    <row r="312" spans="1:26" ht="12.75" customHeight="1" x14ac:dyDescent="0.25">
      <c r="A312" s="514"/>
      <c r="B312" s="519"/>
      <c r="C312" s="519"/>
      <c r="D312" s="519"/>
      <c r="E312" s="519"/>
      <c r="F312" s="519"/>
      <c r="G312" s="519"/>
      <c r="H312" s="519"/>
      <c r="I312" s="514"/>
      <c r="J312" s="519"/>
      <c r="K312" s="474"/>
      <c r="L312" s="474"/>
      <c r="M312" s="474"/>
      <c r="N312" s="474"/>
      <c r="O312" s="474"/>
      <c r="P312" s="474"/>
      <c r="Q312" s="474"/>
      <c r="R312" s="474"/>
      <c r="S312" s="474"/>
      <c r="T312" s="474"/>
      <c r="U312" s="474"/>
      <c r="V312" s="474"/>
      <c r="W312" s="474"/>
      <c r="X312" s="474"/>
      <c r="Y312" s="474"/>
      <c r="Z312" s="474"/>
    </row>
    <row r="313" spans="1:26" ht="12.75" customHeight="1" x14ac:dyDescent="0.25">
      <c r="A313" s="514"/>
      <c r="B313" s="519"/>
      <c r="C313" s="519"/>
      <c r="D313" s="519"/>
      <c r="E313" s="519"/>
      <c r="F313" s="519"/>
      <c r="G313" s="519"/>
      <c r="H313" s="519"/>
      <c r="I313" s="514"/>
      <c r="J313" s="519"/>
      <c r="K313" s="474"/>
      <c r="L313" s="474"/>
      <c r="M313" s="474"/>
      <c r="N313" s="474"/>
      <c r="O313" s="474"/>
      <c r="P313" s="474"/>
      <c r="Q313" s="474"/>
      <c r="R313" s="474"/>
      <c r="S313" s="474"/>
      <c r="T313" s="474"/>
      <c r="U313" s="474"/>
      <c r="V313" s="474"/>
      <c r="W313" s="474"/>
      <c r="X313" s="474"/>
      <c r="Y313" s="474"/>
      <c r="Z313" s="474"/>
    </row>
    <row r="314" spans="1:26" ht="12.75" customHeight="1" x14ac:dyDescent="0.25">
      <c r="A314" s="514"/>
      <c r="B314" s="519"/>
      <c r="C314" s="519"/>
      <c r="D314" s="519"/>
      <c r="E314" s="519"/>
      <c r="F314" s="519"/>
      <c r="G314" s="519"/>
      <c r="H314" s="519"/>
      <c r="I314" s="514"/>
      <c r="J314" s="519"/>
      <c r="K314" s="474"/>
      <c r="L314" s="474"/>
      <c r="M314" s="474"/>
      <c r="N314" s="474"/>
      <c r="O314" s="474"/>
      <c r="P314" s="474"/>
      <c r="Q314" s="474"/>
      <c r="R314" s="474"/>
      <c r="S314" s="474"/>
      <c r="T314" s="474"/>
      <c r="U314" s="474"/>
      <c r="V314" s="474"/>
      <c r="W314" s="474"/>
      <c r="X314" s="474"/>
      <c r="Y314" s="474"/>
      <c r="Z314" s="474"/>
    </row>
    <row r="315" spans="1:26" ht="12.75" customHeight="1" x14ac:dyDescent="0.25">
      <c r="A315" s="514"/>
      <c r="B315" s="519"/>
      <c r="C315" s="519"/>
      <c r="D315" s="519"/>
      <c r="E315" s="519"/>
      <c r="F315" s="519"/>
      <c r="G315" s="519"/>
      <c r="H315" s="519"/>
      <c r="I315" s="514"/>
      <c r="J315" s="519"/>
      <c r="K315" s="474"/>
      <c r="L315" s="474"/>
      <c r="M315" s="474"/>
      <c r="N315" s="474"/>
      <c r="O315" s="474"/>
      <c r="P315" s="474"/>
      <c r="Q315" s="474"/>
      <c r="R315" s="474"/>
      <c r="S315" s="474"/>
      <c r="T315" s="474"/>
      <c r="U315" s="474"/>
      <c r="V315" s="474"/>
      <c r="W315" s="474"/>
      <c r="X315" s="474"/>
      <c r="Y315" s="474"/>
      <c r="Z315" s="474"/>
    </row>
    <row r="316" spans="1:26" ht="12.75" customHeight="1" x14ac:dyDescent="0.25">
      <c r="A316" s="514"/>
      <c r="B316" s="519"/>
      <c r="C316" s="519"/>
      <c r="D316" s="519"/>
      <c r="E316" s="519"/>
      <c r="F316" s="519"/>
      <c r="G316" s="519"/>
      <c r="H316" s="519"/>
      <c r="I316" s="514"/>
      <c r="J316" s="519"/>
      <c r="K316" s="474"/>
      <c r="L316" s="474"/>
      <c r="M316" s="474"/>
      <c r="N316" s="474"/>
      <c r="O316" s="474"/>
      <c r="P316" s="474"/>
      <c r="Q316" s="474"/>
      <c r="R316" s="474"/>
      <c r="S316" s="474"/>
      <c r="T316" s="474"/>
      <c r="U316" s="474"/>
      <c r="V316" s="474"/>
      <c r="W316" s="474"/>
      <c r="X316" s="474"/>
      <c r="Y316" s="474"/>
      <c r="Z316" s="474"/>
    </row>
    <row r="317" spans="1:26" ht="12.75" customHeight="1" x14ac:dyDescent="0.25">
      <c r="A317" s="514"/>
      <c r="B317" s="519"/>
      <c r="C317" s="519"/>
      <c r="D317" s="519"/>
      <c r="E317" s="519"/>
      <c r="F317" s="519"/>
      <c r="G317" s="519"/>
      <c r="H317" s="519"/>
      <c r="I317" s="514"/>
      <c r="J317" s="519"/>
      <c r="K317" s="474"/>
      <c r="L317" s="474"/>
      <c r="M317" s="474"/>
      <c r="N317" s="474"/>
      <c r="O317" s="474"/>
      <c r="P317" s="474"/>
      <c r="Q317" s="474"/>
      <c r="R317" s="474"/>
      <c r="S317" s="474"/>
      <c r="T317" s="474"/>
      <c r="U317" s="474"/>
      <c r="V317" s="474"/>
      <c r="W317" s="474"/>
      <c r="X317" s="474"/>
      <c r="Y317" s="474"/>
      <c r="Z317" s="474"/>
    </row>
    <row r="318" spans="1:26" ht="12.75" customHeight="1" x14ac:dyDescent="0.25">
      <c r="A318" s="514"/>
      <c r="B318" s="519"/>
      <c r="C318" s="519"/>
      <c r="D318" s="519"/>
      <c r="E318" s="519"/>
      <c r="F318" s="519"/>
      <c r="G318" s="519"/>
      <c r="H318" s="519"/>
      <c r="I318" s="514"/>
      <c r="J318" s="519"/>
      <c r="K318" s="474"/>
      <c r="L318" s="474"/>
      <c r="M318" s="474"/>
      <c r="N318" s="474"/>
      <c r="O318" s="474"/>
      <c r="P318" s="474"/>
      <c r="Q318" s="474"/>
      <c r="R318" s="474"/>
      <c r="S318" s="474"/>
      <c r="T318" s="474"/>
      <c r="U318" s="474"/>
      <c r="V318" s="474"/>
      <c r="W318" s="474"/>
      <c r="X318" s="474"/>
      <c r="Y318" s="474"/>
      <c r="Z318" s="474"/>
    </row>
    <row r="319" spans="1:26" ht="12.75" customHeight="1" x14ac:dyDescent="0.25">
      <c r="A319" s="514"/>
      <c r="B319" s="519"/>
      <c r="C319" s="519"/>
      <c r="D319" s="519"/>
      <c r="E319" s="519"/>
      <c r="F319" s="519"/>
      <c r="G319" s="519"/>
      <c r="H319" s="519"/>
      <c r="I319" s="514"/>
      <c r="J319" s="519"/>
      <c r="K319" s="474"/>
      <c r="L319" s="474"/>
      <c r="M319" s="474"/>
      <c r="N319" s="474"/>
      <c r="O319" s="474"/>
      <c r="P319" s="474"/>
      <c r="Q319" s="474"/>
      <c r="R319" s="474"/>
      <c r="S319" s="474"/>
      <c r="T319" s="474"/>
      <c r="U319" s="474"/>
      <c r="V319" s="474"/>
      <c r="W319" s="474"/>
      <c r="X319" s="474"/>
      <c r="Y319" s="474"/>
      <c r="Z319" s="474"/>
    </row>
    <row r="320" spans="1:26" ht="12.75" customHeight="1" x14ac:dyDescent="0.25">
      <c r="A320" s="514"/>
      <c r="B320" s="519"/>
      <c r="C320" s="519"/>
      <c r="D320" s="519"/>
      <c r="E320" s="519"/>
      <c r="F320" s="519"/>
      <c r="G320" s="519"/>
      <c r="H320" s="519"/>
      <c r="I320" s="514"/>
      <c r="J320" s="519"/>
      <c r="K320" s="474"/>
      <c r="L320" s="474"/>
      <c r="M320" s="474"/>
      <c r="N320" s="474"/>
      <c r="O320" s="474"/>
      <c r="P320" s="474"/>
      <c r="Q320" s="474"/>
      <c r="R320" s="474"/>
      <c r="S320" s="474"/>
      <c r="T320" s="474"/>
      <c r="U320" s="474"/>
      <c r="V320" s="474"/>
      <c r="W320" s="474"/>
      <c r="X320" s="474"/>
      <c r="Y320" s="474"/>
      <c r="Z320" s="474"/>
    </row>
    <row r="321" spans="1:26" ht="12.75" customHeight="1" x14ac:dyDescent="0.25">
      <c r="A321" s="514"/>
      <c r="B321" s="519"/>
      <c r="C321" s="519"/>
      <c r="D321" s="519"/>
      <c r="E321" s="519"/>
      <c r="F321" s="519"/>
      <c r="G321" s="519"/>
      <c r="H321" s="519"/>
      <c r="I321" s="514"/>
      <c r="J321" s="519"/>
      <c r="K321" s="474"/>
      <c r="L321" s="474"/>
      <c r="M321" s="474"/>
      <c r="N321" s="474"/>
      <c r="O321" s="474"/>
      <c r="P321" s="474"/>
      <c r="Q321" s="474"/>
      <c r="R321" s="474"/>
      <c r="S321" s="474"/>
      <c r="T321" s="474"/>
      <c r="U321" s="474"/>
      <c r="V321" s="474"/>
      <c r="W321" s="474"/>
      <c r="X321" s="474"/>
      <c r="Y321" s="474"/>
      <c r="Z321" s="474"/>
    </row>
    <row r="322" spans="1:26" ht="12.75" customHeight="1" x14ac:dyDescent="0.25">
      <c r="A322" s="514"/>
      <c r="B322" s="519"/>
      <c r="C322" s="519"/>
      <c r="D322" s="519"/>
      <c r="E322" s="519"/>
      <c r="F322" s="519"/>
      <c r="G322" s="519"/>
      <c r="H322" s="519"/>
      <c r="I322" s="514"/>
      <c r="J322" s="519"/>
      <c r="K322" s="474"/>
      <c r="L322" s="474"/>
      <c r="M322" s="474"/>
      <c r="N322" s="474"/>
      <c r="O322" s="474"/>
      <c r="P322" s="474"/>
      <c r="Q322" s="474"/>
      <c r="R322" s="474"/>
      <c r="S322" s="474"/>
      <c r="T322" s="474"/>
      <c r="U322" s="474"/>
      <c r="V322" s="474"/>
      <c r="W322" s="474"/>
      <c r="X322" s="474"/>
      <c r="Y322" s="474"/>
      <c r="Z322" s="474"/>
    </row>
    <row r="323" spans="1:26" ht="12.75" customHeight="1" x14ac:dyDescent="0.25">
      <c r="A323" s="514"/>
      <c r="B323" s="519"/>
      <c r="C323" s="519"/>
      <c r="D323" s="519"/>
      <c r="E323" s="519"/>
      <c r="F323" s="519"/>
      <c r="G323" s="519"/>
      <c r="H323" s="519"/>
      <c r="I323" s="514"/>
      <c r="J323" s="519"/>
      <c r="K323" s="474"/>
      <c r="L323" s="474"/>
      <c r="M323" s="474"/>
      <c r="N323" s="474"/>
      <c r="O323" s="474"/>
      <c r="P323" s="474"/>
      <c r="Q323" s="474"/>
      <c r="R323" s="474"/>
      <c r="S323" s="474"/>
      <c r="T323" s="474"/>
      <c r="U323" s="474"/>
      <c r="V323" s="474"/>
      <c r="W323" s="474"/>
      <c r="X323" s="474"/>
      <c r="Y323" s="474"/>
      <c r="Z323" s="474"/>
    </row>
    <row r="324" spans="1:26" ht="12.75" customHeight="1" x14ac:dyDescent="0.25">
      <c r="A324" s="514"/>
      <c r="B324" s="519"/>
      <c r="C324" s="519"/>
      <c r="D324" s="519"/>
      <c r="E324" s="519"/>
      <c r="F324" s="519"/>
      <c r="G324" s="519"/>
      <c r="H324" s="519"/>
      <c r="I324" s="514"/>
      <c r="J324" s="519"/>
      <c r="K324" s="474"/>
      <c r="L324" s="474"/>
      <c r="M324" s="474"/>
      <c r="N324" s="474"/>
      <c r="O324" s="474"/>
      <c r="P324" s="474"/>
      <c r="Q324" s="474"/>
      <c r="R324" s="474"/>
      <c r="S324" s="474"/>
      <c r="T324" s="474"/>
      <c r="U324" s="474"/>
      <c r="V324" s="474"/>
      <c r="W324" s="474"/>
      <c r="X324" s="474"/>
      <c r="Y324" s="474"/>
      <c r="Z324" s="474"/>
    </row>
    <row r="325" spans="1:26" ht="12.75" customHeight="1" x14ac:dyDescent="0.25">
      <c r="A325" s="514"/>
      <c r="B325" s="519"/>
      <c r="C325" s="519"/>
      <c r="D325" s="519"/>
      <c r="E325" s="519"/>
      <c r="F325" s="519"/>
      <c r="G325" s="519"/>
      <c r="H325" s="519"/>
      <c r="I325" s="514"/>
      <c r="J325" s="519"/>
      <c r="K325" s="474"/>
      <c r="L325" s="474"/>
      <c r="M325" s="474"/>
      <c r="N325" s="474"/>
      <c r="O325" s="474"/>
      <c r="P325" s="474"/>
      <c r="Q325" s="474"/>
      <c r="R325" s="474"/>
      <c r="S325" s="474"/>
      <c r="T325" s="474"/>
      <c r="U325" s="474"/>
      <c r="V325" s="474"/>
      <c r="W325" s="474"/>
      <c r="X325" s="474"/>
      <c r="Y325" s="474"/>
      <c r="Z325" s="474"/>
    </row>
    <row r="326" spans="1:26" ht="12.75" customHeight="1" x14ac:dyDescent="0.25">
      <c r="A326" s="514"/>
      <c r="B326" s="519"/>
      <c r="C326" s="519"/>
      <c r="D326" s="519"/>
      <c r="E326" s="519"/>
      <c r="F326" s="519"/>
      <c r="G326" s="519"/>
      <c r="H326" s="519"/>
      <c r="I326" s="514"/>
      <c r="J326" s="519"/>
      <c r="K326" s="474"/>
      <c r="L326" s="474"/>
      <c r="M326" s="474"/>
      <c r="N326" s="474"/>
      <c r="O326" s="474"/>
      <c r="P326" s="474"/>
      <c r="Q326" s="474"/>
      <c r="R326" s="474"/>
      <c r="S326" s="474"/>
      <c r="T326" s="474"/>
      <c r="U326" s="474"/>
      <c r="V326" s="474"/>
      <c r="W326" s="474"/>
      <c r="X326" s="474"/>
      <c r="Y326" s="474"/>
      <c r="Z326" s="474"/>
    </row>
    <row r="327" spans="1:26" ht="12.75" customHeight="1" x14ac:dyDescent="0.25">
      <c r="A327" s="514"/>
      <c r="B327" s="519"/>
      <c r="C327" s="519"/>
      <c r="D327" s="519"/>
      <c r="E327" s="519"/>
      <c r="F327" s="519"/>
      <c r="G327" s="519"/>
      <c r="H327" s="519"/>
      <c r="I327" s="514"/>
      <c r="J327" s="519"/>
      <c r="K327" s="474"/>
      <c r="L327" s="474"/>
      <c r="M327" s="474"/>
      <c r="N327" s="474"/>
      <c r="O327" s="474"/>
      <c r="P327" s="474"/>
      <c r="Q327" s="474"/>
      <c r="R327" s="474"/>
      <c r="S327" s="474"/>
      <c r="T327" s="474"/>
      <c r="U327" s="474"/>
      <c r="V327" s="474"/>
      <c r="W327" s="474"/>
      <c r="X327" s="474"/>
      <c r="Y327" s="474"/>
      <c r="Z327" s="474"/>
    </row>
    <row r="328" spans="1:26" ht="12.75" customHeight="1" x14ac:dyDescent="0.25">
      <c r="A328" s="514"/>
      <c r="B328" s="519"/>
      <c r="C328" s="519"/>
      <c r="D328" s="519"/>
      <c r="E328" s="519"/>
      <c r="F328" s="519"/>
      <c r="G328" s="519"/>
      <c r="H328" s="519"/>
      <c r="I328" s="514"/>
      <c r="J328" s="519"/>
      <c r="K328" s="474"/>
      <c r="L328" s="474"/>
      <c r="M328" s="474"/>
      <c r="N328" s="474"/>
      <c r="O328" s="474"/>
      <c r="P328" s="474"/>
      <c r="Q328" s="474"/>
      <c r="R328" s="474"/>
      <c r="S328" s="474"/>
      <c r="T328" s="474"/>
      <c r="U328" s="474"/>
      <c r="V328" s="474"/>
      <c r="W328" s="474"/>
      <c r="X328" s="474"/>
      <c r="Y328" s="474"/>
      <c r="Z328" s="474"/>
    </row>
    <row r="329" spans="1:26" ht="12.75" customHeight="1" x14ac:dyDescent="0.25">
      <c r="A329" s="514"/>
      <c r="B329" s="519"/>
      <c r="C329" s="519"/>
      <c r="D329" s="519"/>
      <c r="E329" s="519"/>
      <c r="F329" s="519"/>
      <c r="G329" s="519"/>
      <c r="H329" s="519"/>
      <c r="I329" s="514"/>
      <c r="J329" s="519"/>
      <c r="K329" s="474"/>
      <c r="L329" s="474"/>
      <c r="M329" s="474"/>
      <c r="N329" s="474"/>
      <c r="O329" s="474"/>
      <c r="P329" s="474"/>
      <c r="Q329" s="474"/>
      <c r="R329" s="474"/>
      <c r="S329" s="474"/>
      <c r="T329" s="474"/>
      <c r="U329" s="474"/>
      <c r="V329" s="474"/>
      <c r="W329" s="474"/>
      <c r="X329" s="474"/>
      <c r="Y329" s="474"/>
      <c r="Z329" s="474"/>
    </row>
    <row r="330" spans="1:26" ht="12.75" customHeight="1" x14ac:dyDescent="0.25">
      <c r="A330" s="514"/>
      <c r="B330" s="519"/>
      <c r="C330" s="519"/>
      <c r="D330" s="519"/>
      <c r="E330" s="519"/>
      <c r="F330" s="519"/>
      <c r="G330" s="519"/>
      <c r="H330" s="519"/>
      <c r="I330" s="514"/>
      <c r="J330" s="519"/>
      <c r="K330" s="474"/>
      <c r="L330" s="474"/>
      <c r="M330" s="474"/>
      <c r="N330" s="474"/>
      <c r="O330" s="474"/>
      <c r="P330" s="474"/>
      <c r="Q330" s="474"/>
      <c r="R330" s="474"/>
      <c r="S330" s="474"/>
      <c r="T330" s="474"/>
      <c r="U330" s="474"/>
      <c r="V330" s="474"/>
      <c r="W330" s="474"/>
      <c r="X330" s="474"/>
      <c r="Y330" s="474"/>
      <c r="Z330" s="474"/>
    </row>
    <row r="331" spans="1:26" ht="12.75" customHeight="1" x14ac:dyDescent="0.25">
      <c r="A331" s="514"/>
      <c r="B331" s="519"/>
      <c r="C331" s="519"/>
      <c r="D331" s="519"/>
      <c r="E331" s="519"/>
      <c r="F331" s="519"/>
      <c r="G331" s="519"/>
      <c r="H331" s="519"/>
      <c r="I331" s="514"/>
      <c r="J331" s="519"/>
      <c r="K331" s="474"/>
      <c r="L331" s="474"/>
      <c r="M331" s="474"/>
      <c r="N331" s="474"/>
      <c r="O331" s="474"/>
      <c r="P331" s="474"/>
      <c r="Q331" s="474"/>
      <c r="R331" s="474"/>
      <c r="S331" s="474"/>
      <c r="T331" s="474"/>
      <c r="U331" s="474"/>
      <c r="V331" s="474"/>
      <c r="W331" s="474"/>
      <c r="X331" s="474"/>
      <c r="Y331" s="474"/>
      <c r="Z331" s="474"/>
    </row>
    <row r="332" spans="1:26" ht="12.75" customHeight="1" x14ac:dyDescent="0.25">
      <c r="A332" s="514"/>
      <c r="B332" s="519"/>
      <c r="C332" s="519"/>
      <c r="D332" s="519"/>
      <c r="E332" s="519"/>
      <c r="F332" s="519"/>
      <c r="G332" s="519"/>
      <c r="H332" s="519"/>
      <c r="I332" s="514"/>
      <c r="J332" s="519"/>
      <c r="K332" s="474"/>
      <c r="L332" s="474"/>
      <c r="M332" s="474"/>
      <c r="N332" s="474"/>
      <c r="O332" s="474"/>
      <c r="P332" s="474"/>
      <c r="Q332" s="474"/>
      <c r="R332" s="474"/>
      <c r="S332" s="474"/>
      <c r="T332" s="474"/>
      <c r="U332" s="474"/>
      <c r="V332" s="474"/>
      <c r="W332" s="474"/>
      <c r="X332" s="474"/>
      <c r="Y332" s="474"/>
      <c r="Z332" s="474"/>
    </row>
    <row r="333" spans="1:26" ht="12.75" customHeight="1" x14ac:dyDescent="0.25">
      <c r="A333" s="514"/>
      <c r="B333" s="519"/>
      <c r="C333" s="519"/>
      <c r="D333" s="519"/>
      <c r="E333" s="519"/>
      <c r="F333" s="519"/>
      <c r="G333" s="519"/>
      <c r="H333" s="519"/>
      <c r="I333" s="514"/>
      <c r="J333" s="519"/>
      <c r="K333" s="474"/>
      <c r="L333" s="474"/>
      <c r="M333" s="474"/>
      <c r="N333" s="474"/>
      <c r="O333" s="474"/>
      <c r="P333" s="474"/>
      <c r="Q333" s="474"/>
      <c r="R333" s="474"/>
      <c r="S333" s="474"/>
      <c r="T333" s="474"/>
      <c r="U333" s="474"/>
      <c r="V333" s="474"/>
      <c r="W333" s="474"/>
      <c r="X333" s="474"/>
      <c r="Y333" s="474"/>
      <c r="Z333" s="474"/>
    </row>
    <row r="334" spans="1:26" ht="12.75" customHeight="1" x14ac:dyDescent="0.25">
      <c r="A334" s="514"/>
      <c r="B334" s="519"/>
      <c r="C334" s="519"/>
      <c r="D334" s="519"/>
      <c r="E334" s="519"/>
      <c r="F334" s="519"/>
      <c r="G334" s="519"/>
      <c r="H334" s="519"/>
      <c r="I334" s="514"/>
      <c r="J334" s="519"/>
      <c r="K334" s="474"/>
      <c r="L334" s="474"/>
      <c r="M334" s="474"/>
      <c r="N334" s="474"/>
      <c r="O334" s="474"/>
      <c r="P334" s="474"/>
      <c r="Q334" s="474"/>
      <c r="R334" s="474"/>
      <c r="S334" s="474"/>
      <c r="T334" s="474"/>
      <c r="U334" s="474"/>
      <c r="V334" s="474"/>
      <c r="W334" s="474"/>
      <c r="X334" s="474"/>
      <c r="Y334" s="474"/>
      <c r="Z334" s="474"/>
    </row>
    <row r="335" spans="1:26" ht="12.75" customHeight="1" x14ac:dyDescent="0.25">
      <c r="A335" s="514"/>
      <c r="B335" s="519"/>
      <c r="C335" s="519"/>
      <c r="D335" s="519"/>
      <c r="E335" s="519"/>
      <c r="F335" s="519"/>
      <c r="G335" s="519"/>
      <c r="H335" s="519"/>
      <c r="I335" s="514"/>
      <c r="J335" s="519"/>
      <c r="K335" s="474"/>
      <c r="L335" s="474"/>
      <c r="M335" s="474"/>
      <c r="N335" s="474"/>
      <c r="O335" s="474"/>
      <c r="P335" s="474"/>
      <c r="Q335" s="474"/>
      <c r="R335" s="474"/>
      <c r="S335" s="474"/>
      <c r="T335" s="474"/>
      <c r="U335" s="474"/>
      <c r="V335" s="474"/>
      <c r="W335" s="474"/>
      <c r="X335" s="474"/>
      <c r="Y335" s="474"/>
      <c r="Z335" s="474"/>
    </row>
    <row r="336" spans="1:26" ht="12.75" customHeight="1" x14ac:dyDescent="0.25">
      <c r="A336" s="514"/>
      <c r="B336" s="519"/>
      <c r="C336" s="519"/>
      <c r="D336" s="519"/>
      <c r="E336" s="519"/>
      <c r="F336" s="519"/>
      <c r="G336" s="519"/>
      <c r="H336" s="519"/>
      <c r="I336" s="514"/>
      <c r="J336" s="519"/>
      <c r="K336" s="474"/>
      <c r="L336" s="474"/>
      <c r="M336" s="474"/>
      <c r="N336" s="474"/>
      <c r="O336" s="474"/>
      <c r="P336" s="474"/>
      <c r="Q336" s="474"/>
      <c r="R336" s="474"/>
      <c r="S336" s="474"/>
      <c r="T336" s="474"/>
      <c r="U336" s="474"/>
      <c r="V336" s="474"/>
      <c r="W336" s="474"/>
      <c r="X336" s="474"/>
      <c r="Y336" s="474"/>
      <c r="Z336" s="474"/>
    </row>
    <row r="337" spans="1:26" ht="12.75" customHeight="1" x14ac:dyDescent="0.25">
      <c r="A337" s="514"/>
      <c r="B337" s="519"/>
      <c r="C337" s="519"/>
      <c r="D337" s="519"/>
      <c r="E337" s="519"/>
      <c r="F337" s="519"/>
      <c r="G337" s="519"/>
      <c r="H337" s="519"/>
      <c r="I337" s="514"/>
      <c r="J337" s="519"/>
      <c r="K337" s="474"/>
      <c r="L337" s="474"/>
      <c r="M337" s="474"/>
      <c r="N337" s="474"/>
      <c r="O337" s="474"/>
      <c r="P337" s="474"/>
      <c r="Q337" s="474"/>
      <c r="R337" s="474"/>
      <c r="S337" s="474"/>
      <c r="T337" s="474"/>
      <c r="U337" s="474"/>
      <c r="V337" s="474"/>
      <c r="W337" s="474"/>
      <c r="X337" s="474"/>
      <c r="Y337" s="474"/>
      <c r="Z337" s="474"/>
    </row>
    <row r="338" spans="1:26" ht="12.75" customHeight="1" x14ac:dyDescent="0.25">
      <c r="A338" s="514"/>
      <c r="B338" s="519"/>
      <c r="C338" s="519"/>
      <c r="D338" s="519"/>
      <c r="E338" s="519"/>
      <c r="F338" s="519"/>
      <c r="G338" s="519"/>
      <c r="H338" s="519"/>
      <c r="I338" s="514"/>
      <c r="J338" s="519"/>
      <c r="K338" s="474"/>
      <c r="L338" s="474"/>
      <c r="M338" s="474"/>
      <c r="N338" s="474"/>
      <c r="O338" s="474"/>
      <c r="P338" s="474"/>
      <c r="Q338" s="474"/>
      <c r="R338" s="474"/>
      <c r="S338" s="474"/>
      <c r="T338" s="474"/>
      <c r="U338" s="474"/>
      <c r="V338" s="474"/>
      <c r="W338" s="474"/>
      <c r="X338" s="474"/>
      <c r="Y338" s="474"/>
      <c r="Z338" s="474"/>
    </row>
    <row r="339" spans="1:26" ht="12.75" customHeight="1" x14ac:dyDescent="0.25">
      <c r="A339" s="514"/>
      <c r="B339" s="519"/>
      <c r="C339" s="519"/>
      <c r="D339" s="519"/>
      <c r="E339" s="519"/>
      <c r="F339" s="519"/>
      <c r="G339" s="519"/>
      <c r="H339" s="519"/>
      <c r="I339" s="514"/>
      <c r="J339" s="519"/>
      <c r="K339" s="474"/>
      <c r="L339" s="474"/>
      <c r="M339" s="474"/>
      <c r="N339" s="474"/>
      <c r="O339" s="474"/>
      <c r="P339" s="474"/>
      <c r="Q339" s="474"/>
      <c r="R339" s="474"/>
      <c r="S339" s="474"/>
      <c r="T339" s="474"/>
      <c r="U339" s="474"/>
      <c r="V339" s="474"/>
      <c r="W339" s="474"/>
      <c r="X339" s="474"/>
      <c r="Y339" s="474"/>
      <c r="Z339" s="474"/>
    </row>
    <row r="340" spans="1:26" ht="12.75" customHeight="1" x14ac:dyDescent="0.25">
      <c r="A340" s="514"/>
      <c r="B340" s="519"/>
      <c r="C340" s="519"/>
      <c r="D340" s="519"/>
      <c r="E340" s="519"/>
      <c r="F340" s="519"/>
      <c r="G340" s="519"/>
      <c r="H340" s="519"/>
      <c r="I340" s="514"/>
      <c r="J340" s="519"/>
      <c r="K340" s="474"/>
      <c r="L340" s="474"/>
      <c r="M340" s="474"/>
      <c r="N340" s="474"/>
      <c r="O340" s="474"/>
      <c r="P340" s="474"/>
      <c r="Q340" s="474"/>
      <c r="R340" s="474"/>
      <c r="S340" s="474"/>
      <c r="T340" s="474"/>
      <c r="U340" s="474"/>
      <c r="V340" s="474"/>
      <c r="W340" s="474"/>
      <c r="X340" s="474"/>
      <c r="Y340" s="474"/>
      <c r="Z340" s="474"/>
    </row>
    <row r="341" spans="1:26" ht="12.75" customHeight="1" x14ac:dyDescent="0.25">
      <c r="A341" s="514"/>
      <c r="B341" s="519"/>
      <c r="C341" s="519"/>
      <c r="D341" s="519"/>
      <c r="E341" s="519"/>
      <c r="F341" s="519"/>
      <c r="G341" s="519"/>
      <c r="H341" s="519"/>
      <c r="I341" s="514"/>
      <c r="J341" s="519"/>
      <c r="K341" s="474"/>
      <c r="L341" s="474"/>
      <c r="M341" s="474"/>
      <c r="N341" s="474"/>
      <c r="O341" s="474"/>
      <c r="P341" s="474"/>
      <c r="Q341" s="474"/>
      <c r="R341" s="474"/>
      <c r="S341" s="474"/>
      <c r="T341" s="474"/>
      <c r="U341" s="474"/>
      <c r="V341" s="474"/>
      <c r="W341" s="474"/>
      <c r="X341" s="474"/>
      <c r="Y341" s="474"/>
      <c r="Z341" s="474"/>
    </row>
    <row r="342" spans="1:26" ht="12.75" customHeight="1" x14ac:dyDescent="0.25">
      <c r="A342" s="514"/>
      <c r="B342" s="519"/>
      <c r="C342" s="519"/>
      <c r="D342" s="519"/>
      <c r="E342" s="519"/>
      <c r="F342" s="519"/>
      <c r="G342" s="519"/>
      <c r="H342" s="519"/>
      <c r="I342" s="514"/>
      <c r="J342" s="519"/>
      <c r="K342" s="474"/>
      <c r="L342" s="474"/>
      <c r="M342" s="474"/>
      <c r="N342" s="474"/>
      <c r="O342" s="474"/>
      <c r="P342" s="474"/>
      <c r="Q342" s="474"/>
      <c r="R342" s="474"/>
      <c r="S342" s="474"/>
      <c r="T342" s="474"/>
      <c r="U342" s="474"/>
      <c r="V342" s="474"/>
      <c r="W342" s="474"/>
      <c r="X342" s="474"/>
      <c r="Y342" s="474"/>
      <c r="Z342" s="474"/>
    </row>
    <row r="343" spans="1:26" ht="12.75" customHeight="1" x14ac:dyDescent="0.25">
      <c r="A343" s="514"/>
      <c r="B343" s="519"/>
      <c r="C343" s="519"/>
      <c r="D343" s="519"/>
      <c r="E343" s="519"/>
      <c r="F343" s="519"/>
      <c r="G343" s="519"/>
      <c r="H343" s="519"/>
      <c r="I343" s="514"/>
      <c r="J343" s="519"/>
      <c r="K343" s="474"/>
      <c r="L343" s="474"/>
      <c r="M343" s="474"/>
      <c r="N343" s="474"/>
      <c r="O343" s="474"/>
      <c r="P343" s="474"/>
      <c r="Q343" s="474"/>
      <c r="R343" s="474"/>
      <c r="S343" s="474"/>
      <c r="T343" s="474"/>
      <c r="U343" s="474"/>
      <c r="V343" s="474"/>
      <c r="W343" s="474"/>
      <c r="X343" s="474"/>
      <c r="Y343" s="474"/>
      <c r="Z343" s="474"/>
    </row>
    <row r="344" spans="1:26" ht="12.75" customHeight="1" x14ac:dyDescent="0.25">
      <c r="A344" s="514"/>
      <c r="B344" s="519"/>
      <c r="C344" s="519"/>
      <c r="D344" s="519"/>
      <c r="E344" s="519"/>
      <c r="F344" s="519"/>
      <c r="G344" s="519"/>
      <c r="H344" s="519"/>
      <c r="I344" s="514"/>
      <c r="J344" s="519"/>
      <c r="K344" s="474"/>
      <c r="L344" s="474"/>
      <c r="M344" s="474"/>
      <c r="N344" s="474"/>
      <c r="O344" s="474"/>
      <c r="P344" s="474"/>
      <c r="Q344" s="474"/>
      <c r="R344" s="474"/>
      <c r="S344" s="474"/>
      <c r="T344" s="474"/>
      <c r="U344" s="474"/>
      <c r="V344" s="474"/>
      <c r="W344" s="474"/>
      <c r="X344" s="474"/>
      <c r="Y344" s="474"/>
      <c r="Z344" s="474"/>
    </row>
    <row r="345" spans="1:26" ht="12.75" customHeight="1" x14ac:dyDescent="0.25">
      <c r="A345" s="514"/>
      <c r="B345" s="519"/>
      <c r="C345" s="519"/>
      <c r="D345" s="519"/>
      <c r="E345" s="519"/>
      <c r="F345" s="519"/>
      <c r="G345" s="519"/>
      <c r="H345" s="519"/>
      <c r="I345" s="514"/>
      <c r="J345" s="519"/>
      <c r="K345" s="474"/>
      <c r="L345" s="474"/>
      <c r="M345" s="474"/>
      <c r="N345" s="474"/>
      <c r="O345" s="474"/>
      <c r="P345" s="474"/>
      <c r="Q345" s="474"/>
      <c r="R345" s="474"/>
      <c r="S345" s="474"/>
      <c r="T345" s="474"/>
      <c r="U345" s="474"/>
      <c r="V345" s="474"/>
      <c r="W345" s="474"/>
      <c r="X345" s="474"/>
      <c r="Y345" s="474"/>
      <c r="Z345" s="474"/>
    </row>
    <row r="346" spans="1:26" ht="12.75" customHeight="1" x14ac:dyDescent="0.25">
      <c r="A346" s="514"/>
      <c r="B346" s="519"/>
      <c r="C346" s="519"/>
      <c r="D346" s="519"/>
      <c r="E346" s="519"/>
      <c r="F346" s="519"/>
      <c r="G346" s="519"/>
      <c r="H346" s="519"/>
      <c r="I346" s="514"/>
      <c r="J346" s="519"/>
      <c r="K346" s="474"/>
      <c r="L346" s="474"/>
      <c r="M346" s="474"/>
      <c r="N346" s="474"/>
      <c r="O346" s="474"/>
      <c r="P346" s="474"/>
      <c r="Q346" s="474"/>
      <c r="R346" s="474"/>
      <c r="S346" s="474"/>
      <c r="T346" s="474"/>
      <c r="U346" s="474"/>
      <c r="V346" s="474"/>
      <c r="W346" s="474"/>
      <c r="X346" s="474"/>
      <c r="Y346" s="474"/>
      <c r="Z346" s="474"/>
    </row>
    <row r="347" spans="1:26" ht="12.75" customHeight="1" x14ac:dyDescent="0.25">
      <c r="A347" s="514"/>
      <c r="B347" s="519"/>
      <c r="C347" s="519"/>
      <c r="D347" s="519"/>
      <c r="E347" s="519"/>
      <c r="F347" s="519"/>
      <c r="G347" s="519"/>
      <c r="H347" s="519"/>
      <c r="I347" s="514"/>
      <c r="J347" s="519"/>
      <c r="K347" s="474"/>
      <c r="L347" s="474"/>
      <c r="M347" s="474"/>
      <c r="N347" s="474"/>
      <c r="O347" s="474"/>
      <c r="P347" s="474"/>
      <c r="Q347" s="474"/>
      <c r="R347" s="474"/>
      <c r="S347" s="474"/>
      <c r="T347" s="474"/>
      <c r="U347" s="474"/>
      <c r="V347" s="474"/>
      <c r="W347" s="474"/>
      <c r="X347" s="474"/>
      <c r="Y347" s="474"/>
      <c r="Z347" s="474"/>
    </row>
    <row r="348" spans="1:26" ht="12.75" customHeight="1" x14ac:dyDescent="0.25">
      <c r="A348" s="514"/>
      <c r="B348" s="519"/>
      <c r="C348" s="519"/>
      <c r="D348" s="519"/>
      <c r="E348" s="519"/>
      <c r="F348" s="519"/>
      <c r="G348" s="519"/>
      <c r="H348" s="519"/>
      <c r="I348" s="514"/>
      <c r="J348" s="519"/>
      <c r="K348" s="474"/>
      <c r="L348" s="474"/>
      <c r="M348" s="474"/>
      <c r="N348" s="474"/>
      <c r="O348" s="474"/>
      <c r="P348" s="474"/>
      <c r="Q348" s="474"/>
      <c r="R348" s="474"/>
      <c r="S348" s="474"/>
      <c r="T348" s="474"/>
      <c r="U348" s="474"/>
      <c r="V348" s="474"/>
      <c r="W348" s="474"/>
      <c r="X348" s="474"/>
      <c r="Y348" s="474"/>
      <c r="Z348" s="474"/>
    </row>
    <row r="349" spans="1:26" ht="12.75" customHeight="1" x14ac:dyDescent="0.25">
      <c r="A349" s="514"/>
      <c r="B349" s="519"/>
      <c r="C349" s="519"/>
      <c r="D349" s="519"/>
      <c r="E349" s="519"/>
      <c r="F349" s="519"/>
      <c r="G349" s="519"/>
      <c r="H349" s="519"/>
      <c r="I349" s="514"/>
      <c r="J349" s="519"/>
      <c r="K349" s="474"/>
      <c r="L349" s="474"/>
      <c r="M349" s="474"/>
      <c r="N349" s="474"/>
      <c r="O349" s="474"/>
      <c r="P349" s="474"/>
      <c r="Q349" s="474"/>
      <c r="R349" s="474"/>
      <c r="S349" s="474"/>
      <c r="T349" s="474"/>
      <c r="U349" s="474"/>
      <c r="V349" s="474"/>
      <c r="W349" s="474"/>
      <c r="X349" s="474"/>
      <c r="Y349" s="474"/>
      <c r="Z349" s="474"/>
    </row>
    <row r="350" spans="1:26" ht="12.75" customHeight="1" x14ac:dyDescent="0.25">
      <c r="A350" s="514"/>
      <c r="B350" s="519"/>
      <c r="C350" s="519"/>
      <c r="D350" s="519"/>
      <c r="E350" s="519"/>
      <c r="F350" s="519"/>
      <c r="G350" s="519"/>
      <c r="H350" s="519"/>
      <c r="I350" s="514"/>
      <c r="J350" s="519"/>
      <c r="K350" s="474"/>
      <c r="L350" s="474"/>
      <c r="M350" s="474"/>
      <c r="N350" s="474"/>
      <c r="O350" s="474"/>
      <c r="P350" s="474"/>
      <c r="Q350" s="474"/>
      <c r="R350" s="474"/>
      <c r="S350" s="474"/>
      <c r="T350" s="474"/>
      <c r="U350" s="474"/>
      <c r="V350" s="474"/>
      <c r="W350" s="474"/>
      <c r="X350" s="474"/>
      <c r="Y350" s="474"/>
      <c r="Z350" s="474"/>
    </row>
    <row r="351" spans="1:26" ht="12.75" customHeight="1" x14ac:dyDescent="0.25">
      <c r="A351" s="514"/>
      <c r="B351" s="519"/>
      <c r="C351" s="519"/>
      <c r="D351" s="519"/>
      <c r="E351" s="519"/>
      <c r="F351" s="519"/>
      <c r="G351" s="519"/>
      <c r="H351" s="519"/>
      <c r="I351" s="514"/>
      <c r="J351" s="519"/>
      <c r="K351" s="474"/>
      <c r="L351" s="474"/>
      <c r="M351" s="474"/>
      <c r="N351" s="474"/>
      <c r="O351" s="474"/>
      <c r="P351" s="474"/>
      <c r="Q351" s="474"/>
      <c r="R351" s="474"/>
      <c r="S351" s="474"/>
      <c r="T351" s="474"/>
      <c r="U351" s="474"/>
      <c r="V351" s="474"/>
      <c r="W351" s="474"/>
      <c r="X351" s="474"/>
      <c r="Y351" s="474"/>
      <c r="Z351" s="474"/>
    </row>
    <row r="352" spans="1:26" ht="12.75" customHeight="1" x14ac:dyDescent="0.25">
      <c r="A352" s="514"/>
      <c r="B352" s="519"/>
      <c r="C352" s="519"/>
      <c r="D352" s="519"/>
      <c r="E352" s="519"/>
      <c r="F352" s="519"/>
      <c r="G352" s="519"/>
      <c r="H352" s="519"/>
      <c r="I352" s="514"/>
      <c r="J352" s="519"/>
      <c r="K352" s="474"/>
      <c r="L352" s="474"/>
      <c r="M352" s="474"/>
      <c r="N352" s="474"/>
      <c r="O352" s="474"/>
      <c r="P352" s="474"/>
      <c r="Q352" s="474"/>
      <c r="R352" s="474"/>
      <c r="S352" s="474"/>
      <c r="T352" s="474"/>
      <c r="U352" s="474"/>
      <c r="V352" s="474"/>
      <c r="W352" s="474"/>
      <c r="X352" s="474"/>
      <c r="Y352" s="474"/>
      <c r="Z352" s="474"/>
    </row>
    <row r="353" spans="1:26" ht="12.75" customHeight="1" x14ac:dyDescent="0.25">
      <c r="A353" s="514"/>
      <c r="B353" s="519"/>
      <c r="C353" s="519"/>
      <c r="D353" s="519"/>
      <c r="E353" s="519"/>
      <c r="F353" s="519"/>
      <c r="G353" s="519"/>
      <c r="H353" s="519"/>
      <c r="I353" s="514"/>
      <c r="J353" s="519"/>
      <c r="K353" s="474"/>
      <c r="L353" s="474"/>
      <c r="M353" s="474"/>
      <c r="N353" s="474"/>
      <c r="O353" s="474"/>
      <c r="P353" s="474"/>
      <c r="Q353" s="474"/>
      <c r="R353" s="474"/>
      <c r="S353" s="474"/>
      <c r="T353" s="474"/>
      <c r="U353" s="474"/>
      <c r="V353" s="474"/>
      <c r="W353" s="474"/>
      <c r="X353" s="474"/>
      <c r="Y353" s="474"/>
      <c r="Z353" s="474"/>
    </row>
    <row r="354" spans="1:26" ht="12.75" customHeight="1" x14ac:dyDescent="0.25">
      <c r="A354" s="514"/>
      <c r="B354" s="519"/>
      <c r="C354" s="519"/>
      <c r="D354" s="519"/>
      <c r="E354" s="519"/>
      <c r="F354" s="519"/>
      <c r="G354" s="519"/>
      <c r="H354" s="519"/>
      <c r="I354" s="514"/>
      <c r="J354" s="519"/>
      <c r="K354" s="474"/>
      <c r="L354" s="474"/>
      <c r="M354" s="474"/>
      <c r="N354" s="474"/>
      <c r="O354" s="474"/>
      <c r="P354" s="474"/>
      <c r="Q354" s="474"/>
      <c r="R354" s="474"/>
      <c r="S354" s="474"/>
      <c r="T354" s="474"/>
      <c r="U354" s="474"/>
      <c r="V354" s="474"/>
      <c r="W354" s="474"/>
      <c r="X354" s="474"/>
      <c r="Y354" s="474"/>
      <c r="Z354" s="474"/>
    </row>
    <row r="355" spans="1:26" ht="12.75" customHeight="1" x14ac:dyDescent="0.25">
      <c r="A355" s="514"/>
      <c r="B355" s="519"/>
      <c r="C355" s="519"/>
      <c r="D355" s="519"/>
      <c r="E355" s="519"/>
      <c r="F355" s="519"/>
      <c r="G355" s="519"/>
      <c r="H355" s="519"/>
      <c r="I355" s="514"/>
      <c r="J355" s="519"/>
      <c r="K355" s="474"/>
      <c r="L355" s="474"/>
      <c r="M355" s="474"/>
      <c r="N355" s="474"/>
      <c r="O355" s="474"/>
      <c r="P355" s="474"/>
      <c r="Q355" s="474"/>
      <c r="R355" s="474"/>
      <c r="S355" s="474"/>
      <c r="T355" s="474"/>
      <c r="U355" s="474"/>
      <c r="V355" s="474"/>
      <c r="W355" s="474"/>
      <c r="X355" s="474"/>
      <c r="Y355" s="474"/>
      <c r="Z355" s="474"/>
    </row>
    <row r="356" spans="1:26" ht="12.75" customHeight="1" x14ac:dyDescent="0.25">
      <c r="A356" s="514"/>
      <c r="B356" s="519"/>
      <c r="C356" s="519"/>
      <c r="D356" s="519"/>
      <c r="E356" s="519"/>
      <c r="F356" s="519"/>
      <c r="G356" s="519"/>
      <c r="H356" s="519"/>
      <c r="I356" s="514"/>
      <c r="J356" s="519"/>
      <c r="K356" s="474"/>
      <c r="L356" s="474"/>
      <c r="M356" s="474"/>
      <c r="N356" s="474"/>
      <c r="O356" s="474"/>
      <c r="P356" s="474"/>
      <c r="Q356" s="474"/>
      <c r="R356" s="474"/>
      <c r="S356" s="474"/>
      <c r="T356" s="474"/>
      <c r="U356" s="474"/>
      <c r="V356" s="474"/>
      <c r="W356" s="474"/>
      <c r="X356" s="474"/>
      <c r="Y356" s="474"/>
      <c r="Z356" s="474"/>
    </row>
    <row r="357" spans="1:26" ht="12.75" customHeight="1" x14ac:dyDescent="0.25">
      <c r="A357" s="514"/>
      <c r="B357" s="519"/>
      <c r="C357" s="519"/>
      <c r="D357" s="519"/>
      <c r="E357" s="519"/>
      <c r="F357" s="519"/>
      <c r="G357" s="519"/>
      <c r="H357" s="519"/>
      <c r="I357" s="514"/>
      <c r="J357" s="519"/>
      <c r="K357" s="474"/>
      <c r="L357" s="474"/>
      <c r="M357" s="474"/>
      <c r="N357" s="474"/>
      <c r="O357" s="474"/>
      <c r="P357" s="474"/>
      <c r="Q357" s="474"/>
      <c r="R357" s="474"/>
      <c r="S357" s="474"/>
      <c r="T357" s="474"/>
      <c r="U357" s="474"/>
      <c r="V357" s="474"/>
      <c r="W357" s="474"/>
      <c r="X357" s="474"/>
      <c r="Y357" s="474"/>
      <c r="Z357" s="474"/>
    </row>
    <row r="358" spans="1:26" ht="12.75" customHeight="1" x14ac:dyDescent="0.25">
      <c r="A358" s="514"/>
      <c r="B358" s="519"/>
      <c r="C358" s="519"/>
      <c r="D358" s="519"/>
      <c r="E358" s="519"/>
      <c r="F358" s="519"/>
      <c r="G358" s="519"/>
      <c r="H358" s="519"/>
      <c r="I358" s="514"/>
      <c r="J358" s="519"/>
      <c r="K358" s="474"/>
      <c r="L358" s="474"/>
      <c r="M358" s="474"/>
      <c r="N358" s="474"/>
      <c r="O358" s="474"/>
      <c r="P358" s="474"/>
      <c r="Q358" s="474"/>
      <c r="R358" s="474"/>
      <c r="S358" s="474"/>
      <c r="T358" s="474"/>
      <c r="U358" s="474"/>
      <c r="V358" s="474"/>
      <c r="W358" s="474"/>
      <c r="X358" s="474"/>
      <c r="Y358" s="474"/>
      <c r="Z358" s="474"/>
    </row>
    <row r="359" spans="1:26" ht="12.75" customHeight="1" x14ac:dyDescent="0.25">
      <c r="A359" s="514"/>
      <c r="B359" s="519"/>
      <c r="C359" s="519"/>
      <c r="D359" s="519"/>
      <c r="E359" s="519"/>
      <c r="F359" s="519"/>
      <c r="G359" s="519"/>
      <c r="H359" s="519"/>
      <c r="I359" s="514"/>
      <c r="J359" s="519"/>
      <c r="K359" s="474"/>
      <c r="L359" s="474"/>
      <c r="M359" s="474"/>
      <c r="N359" s="474"/>
      <c r="O359" s="474"/>
      <c r="P359" s="474"/>
      <c r="Q359" s="474"/>
      <c r="R359" s="474"/>
      <c r="S359" s="474"/>
      <c r="T359" s="474"/>
      <c r="U359" s="474"/>
      <c r="V359" s="474"/>
      <c r="W359" s="474"/>
      <c r="X359" s="474"/>
      <c r="Y359" s="474"/>
      <c r="Z359" s="474"/>
    </row>
    <row r="360" spans="1:26" ht="12.75" customHeight="1" x14ac:dyDescent="0.25">
      <c r="A360" s="514"/>
      <c r="B360" s="519"/>
      <c r="C360" s="519"/>
      <c r="D360" s="519"/>
      <c r="E360" s="519"/>
      <c r="F360" s="519"/>
      <c r="G360" s="519"/>
      <c r="H360" s="519"/>
      <c r="I360" s="514"/>
      <c r="J360" s="519"/>
      <c r="K360" s="474"/>
      <c r="L360" s="474"/>
      <c r="M360" s="474"/>
      <c r="N360" s="474"/>
      <c r="O360" s="474"/>
      <c r="P360" s="474"/>
      <c r="Q360" s="474"/>
      <c r="R360" s="474"/>
      <c r="S360" s="474"/>
      <c r="T360" s="474"/>
      <c r="U360" s="474"/>
      <c r="V360" s="474"/>
      <c r="W360" s="474"/>
      <c r="X360" s="474"/>
      <c r="Y360" s="474"/>
      <c r="Z360" s="474"/>
    </row>
    <row r="361" spans="1:26" ht="12.75" customHeight="1" x14ac:dyDescent="0.25">
      <c r="A361" s="514"/>
      <c r="B361" s="519"/>
      <c r="C361" s="519"/>
      <c r="D361" s="519"/>
      <c r="E361" s="519"/>
      <c r="F361" s="519"/>
      <c r="G361" s="519"/>
      <c r="H361" s="519"/>
      <c r="I361" s="514"/>
      <c r="J361" s="519"/>
      <c r="K361" s="474"/>
      <c r="L361" s="474"/>
      <c r="M361" s="474"/>
      <c r="N361" s="474"/>
      <c r="O361" s="474"/>
      <c r="P361" s="474"/>
      <c r="Q361" s="474"/>
      <c r="R361" s="474"/>
      <c r="S361" s="474"/>
      <c r="T361" s="474"/>
      <c r="U361" s="474"/>
      <c r="V361" s="474"/>
      <c r="W361" s="474"/>
      <c r="X361" s="474"/>
      <c r="Y361" s="474"/>
      <c r="Z361" s="474"/>
    </row>
    <row r="362" spans="1:26" ht="12.75" customHeight="1" x14ac:dyDescent="0.25">
      <c r="A362" s="514"/>
      <c r="B362" s="519"/>
      <c r="C362" s="519"/>
      <c r="D362" s="519"/>
      <c r="E362" s="519"/>
      <c r="F362" s="519"/>
      <c r="G362" s="519"/>
      <c r="H362" s="519"/>
      <c r="I362" s="514"/>
      <c r="J362" s="519"/>
      <c r="K362" s="474"/>
      <c r="L362" s="474"/>
      <c r="M362" s="474"/>
      <c r="N362" s="474"/>
      <c r="O362" s="474"/>
      <c r="P362" s="474"/>
      <c r="Q362" s="474"/>
      <c r="R362" s="474"/>
      <c r="S362" s="474"/>
      <c r="T362" s="474"/>
      <c r="U362" s="474"/>
      <c r="V362" s="474"/>
      <c r="W362" s="474"/>
      <c r="X362" s="474"/>
      <c r="Y362" s="474"/>
      <c r="Z362" s="474"/>
    </row>
    <row r="363" spans="1:26" ht="12.75" customHeight="1" x14ac:dyDescent="0.25">
      <c r="A363" s="514"/>
      <c r="B363" s="519"/>
      <c r="C363" s="519"/>
      <c r="D363" s="519"/>
      <c r="E363" s="519"/>
      <c r="F363" s="519"/>
      <c r="G363" s="519"/>
      <c r="H363" s="519"/>
      <c r="I363" s="514"/>
      <c r="J363" s="519"/>
      <c r="K363" s="474"/>
      <c r="L363" s="474"/>
      <c r="M363" s="474"/>
      <c r="N363" s="474"/>
      <c r="O363" s="474"/>
      <c r="P363" s="474"/>
      <c r="Q363" s="474"/>
      <c r="R363" s="474"/>
      <c r="S363" s="474"/>
      <c r="T363" s="474"/>
      <c r="U363" s="474"/>
      <c r="V363" s="474"/>
      <c r="W363" s="474"/>
      <c r="X363" s="474"/>
      <c r="Y363" s="474"/>
      <c r="Z363" s="474"/>
    </row>
    <row r="364" spans="1:26" ht="12.75" customHeight="1" x14ac:dyDescent="0.25">
      <c r="A364" s="514"/>
      <c r="B364" s="519"/>
      <c r="C364" s="519"/>
      <c r="D364" s="519"/>
      <c r="E364" s="519"/>
      <c r="F364" s="519"/>
      <c r="G364" s="519"/>
      <c r="H364" s="519"/>
      <c r="I364" s="514"/>
      <c r="J364" s="519"/>
      <c r="K364" s="474"/>
      <c r="L364" s="474"/>
      <c r="M364" s="474"/>
      <c r="N364" s="474"/>
      <c r="O364" s="474"/>
      <c r="P364" s="474"/>
      <c r="Q364" s="474"/>
      <c r="R364" s="474"/>
      <c r="S364" s="474"/>
      <c r="T364" s="474"/>
      <c r="U364" s="474"/>
      <c r="V364" s="474"/>
      <c r="W364" s="474"/>
      <c r="X364" s="474"/>
      <c r="Y364" s="474"/>
      <c r="Z364" s="474"/>
    </row>
    <row r="365" spans="1:26" ht="12.75" customHeight="1" x14ac:dyDescent="0.25">
      <c r="A365" s="514"/>
      <c r="B365" s="519"/>
      <c r="C365" s="519"/>
      <c r="D365" s="519"/>
      <c r="E365" s="519"/>
      <c r="F365" s="519"/>
      <c r="G365" s="519"/>
      <c r="H365" s="519"/>
      <c r="I365" s="514"/>
      <c r="J365" s="519"/>
      <c r="K365" s="474"/>
      <c r="L365" s="474"/>
      <c r="M365" s="474"/>
      <c r="N365" s="474"/>
      <c r="O365" s="474"/>
      <c r="P365" s="474"/>
      <c r="Q365" s="474"/>
      <c r="R365" s="474"/>
      <c r="S365" s="474"/>
      <c r="T365" s="474"/>
      <c r="U365" s="474"/>
      <c r="V365" s="474"/>
      <c r="W365" s="474"/>
      <c r="X365" s="474"/>
      <c r="Y365" s="474"/>
      <c r="Z365" s="474"/>
    </row>
    <row r="366" spans="1:26" ht="12.75" customHeight="1" x14ac:dyDescent="0.25">
      <c r="A366" s="514"/>
      <c r="B366" s="519"/>
      <c r="C366" s="519"/>
      <c r="D366" s="519"/>
      <c r="E366" s="519"/>
      <c r="F366" s="519"/>
      <c r="G366" s="519"/>
      <c r="H366" s="519"/>
      <c r="I366" s="514"/>
      <c r="J366" s="519"/>
      <c r="K366" s="474"/>
      <c r="L366" s="474"/>
      <c r="M366" s="474"/>
      <c r="N366" s="474"/>
      <c r="O366" s="474"/>
      <c r="P366" s="474"/>
      <c r="Q366" s="474"/>
      <c r="R366" s="474"/>
      <c r="S366" s="474"/>
      <c r="T366" s="474"/>
      <c r="U366" s="474"/>
      <c r="V366" s="474"/>
      <c r="W366" s="474"/>
      <c r="X366" s="474"/>
      <c r="Y366" s="474"/>
      <c r="Z366" s="474"/>
    </row>
    <row r="367" spans="1:26" ht="12.75" customHeight="1" x14ac:dyDescent="0.25">
      <c r="A367" s="514"/>
      <c r="B367" s="519"/>
      <c r="C367" s="519"/>
      <c r="D367" s="519"/>
      <c r="E367" s="519"/>
      <c r="F367" s="519"/>
      <c r="G367" s="519"/>
      <c r="H367" s="519"/>
      <c r="I367" s="514"/>
      <c r="J367" s="519"/>
      <c r="K367" s="474"/>
      <c r="L367" s="474"/>
      <c r="M367" s="474"/>
      <c r="N367" s="474"/>
      <c r="O367" s="474"/>
      <c r="P367" s="474"/>
      <c r="Q367" s="474"/>
      <c r="R367" s="474"/>
      <c r="S367" s="474"/>
      <c r="T367" s="474"/>
      <c r="U367" s="474"/>
      <c r="V367" s="474"/>
      <c r="W367" s="474"/>
      <c r="X367" s="474"/>
      <c r="Y367" s="474"/>
      <c r="Z367" s="474"/>
    </row>
    <row r="368" spans="1:26" ht="12.75" customHeight="1" x14ac:dyDescent="0.25">
      <c r="A368" s="514"/>
      <c r="B368" s="519"/>
      <c r="C368" s="519"/>
      <c r="D368" s="519"/>
      <c r="E368" s="519"/>
      <c r="F368" s="519"/>
      <c r="G368" s="519"/>
      <c r="H368" s="519"/>
      <c r="I368" s="514"/>
      <c r="J368" s="519"/>
      <c r="K368" s="474"/>
      <c r="L368" s="474"/>
      <c r="M368" s="474"/>
      <c r="N368" s="474"/>
      <c r="O368" s="474"/>
      <c r="P368" s="474"/>
      <c r="Q368" s="474"/>
      <c r="R368" s="474"/>
      <c r="S368" s="474"/>
      <c r="T368" s="474"/>
      <c r="U368" s="474"/>
      <c r="V368" s="474"/>
      <c r="W368" s="474"/>
      <c r="X368" s="474"/>
      <c r="Y368" s="474"/>
      <c r="Z368" s="474"/>
    </row>
    <row r="369" spans="1:26" ht="12.75" customHeight="1" x14ac:dyDescent="0.25">
      <c r="A369" s="514"/>
      <c r="B369" s="519"/>
      <c r="C369" s="519"/>
      <c r="D369" s="519"/>
      <c r="E369" s="519"/>
      <c r="F369" s="519"/>
      <c r="G369" s="519"/>
      <c r="H369" s="519"/>
      <c r="I369" s="514"/>
      <c r="J369" s="519"/>
      <c r="K369" s="474"/>
      <c r="L369" s="474"/>
      <c r="M369" s="474"/>
      <c r="N369" s="474"/>
      <c r="O369" s="474"/>
      <c r="P369" s="474"/>
      <c r="Q369" s="474"/>
      <c r="R369" s="474"/>
      <c r="S369" s="474"/>
      <c r="T369" s="474"/>
      <c r="U369" s="474"/>
      <c r="V369" s="474"/>
      <c r="W369" s="474"/>
      <c r="X369" s="474"/>
      <c r="Y369" s="474"/>
      <c r="Z369" s="474"/>
    </row>
    <row r="370" spans="1:26" ht="12.75" customHeight="1" x14ac:dyDescent="0.25">
      <c r="A370" s="514"/>
      <c r="B370" s="519"/>
      <c r="C370" s="519"/>
      <c r="D370" s="519"/>
      <c r="E370" s="519"/>
      <c r="F370" s="519"/>
      <c r="G370" s="519"/>
      <c r="H370" s="519"/>
      <c r="I370" s="514"/>
      <c r="J370" s="519"/>
      <c r="K370" s="474"/>
      <c r="L370" s="474"/>
      <c r="M370" s="474"/>
      <c r="N370" s="474"/>
      <c r="O370" s="474"/>
      <c r="P370" s="474"/>
      <c r="Q370" s="474"/>
      <c r="R370" s="474"/>
      <c r="S370" s="474"/>
      <c r="T370" s="474"/>
      <c r="U370" s="474"/>
      <c r="V370" s="474"/>
      <c r="W370" s="474"/>
      <c r="X370" s="474"/>
      <c r="Y370" s="474"/>
      <c r="Z370" s="474"/>
    </row>
    <row r="371" spans="1:26" ht="12.75" customHeight="1" x14ac:dyDescent="0.25">
      <c r="A371" s="514"/>
      <c r="B371" s="519"/>
      <c r="C371" s="519"/>
      <c r="D371" s="519"/>
      <c r="E371" s="519"/>
      <c r="F371" s="519"/>
      <c r="G371" s="519"/>
      <c r="H371" s="519"/>
      <c r="I371" s="514"/>
      <c r="J371" s="519"/>
      <c r="K371" s="474"/>
      <c r="L371" s="474"/>
      <c r="M371" s="474"/>
      <c r="N371" s="474"/>
      <c r="O371" s="474"/>
      <c r="P371" s="474"/>
      <c r="Q371" s="474"/>
      <c r="R371" s="474"/>
      <c r="S371" s="474"/>
      <c r="T371" s="474"/>
      <c r="U371" s="474"/>
      <c r="V371" s="474"/>
      <c r="W371" s="474"/>
      <c r="X371" s="474"/>
      <c r="Y371" s="474"/>
      <c r="Z371" s="474"/>
    </row>
    <row r="372" spans="1:26" ht="12.75" customHeight="1" x14ac:dyDescent="0.25">
      <c r="A372" s="514"/>
      <c r="B372" s="519"/>
      <c r="C372" s="519"/>
      <c r="D372" s="519"/>
      <c r="E372" s="519"/>
      <c r="F372" s="519"/>
      <c r="G372" s="519"/>
      <c r="H372" s="519"/>
      <c r="I372" s="514"/>
      <c r="J372" s="519"/>
      <c r="K372" s="474"/>
      <c r="L372" s="474"/>
      <c r="M372" s="474"/>
      <c r="N372" s="474"/>
      <c r="O372" s="474"/>
      <c r="P372" s="474"/>
      <c r="Q372" s="474"/>
      <c r="R372" s="474"/>
      <c r="S372" s="474"/>
      <c r="T372" s="474"/>
      <c r="U372" s="474"/>
      <c r="V372" s="474"/>
      <c r="W372" s="474"/>
      <c r="X372" s="474"/>
      <c r="Y372" s="474"/>
      <c r="Z372" s="474"/>
    </row>
    <row r="373" spans="1:26" ht="12.75" customHeight="1" x14ac:dyDescent="0.25">
      <c r="A373" s="514"/>
      <c r="B373" s="519"/>
      <c r="C373" s="519"/>
      <c r="D373" s="519"/>
      <c r="E373" s="519"/>
      <c r="F373" s="519"/>
      <c r="G373" s="519"/>
      <c r="H373" s="519"/>
      <c r="I373" s="514"/>
      <c r="J373" s="519"/>
      <c r="K373" s="474"/>
      <c r="L373" s="474"/>
      <c r="M373" s="474"/>
      <c r="N373" s="474"/>
      <c r="O373" s="474"/>
      <c r="P373" s="474"/>
      <c r="Q373" s="474"/>
      <c r="R373" s="474"/>
      <c r="S373" s="474"/>
      <c r="T373" s="474"/>
      <c r="U373" s="474"/>
      <c r="V373" s="474"/>
      <c r="W373" s="474"/>
      <c r="X373" s="474"/>
      <c r="Y373" s="474"/>
      <c r="Z373" s="474"/>
    </row>
    <row r="374" spans="1:26" ht="12.75" customHeight="1" x14ac:dyDescent="0.25">
      <c r="A374" s="514"/>
      <c r="B374" s="519"/>
      <c r="C374" s="519"/>
      <c r="D374" s="519"/>
      <c r="E374" s="519"/>
      <c r="F374" s="519"/>
      <c r="G374" s="519"/>
      <c r="H374" s="519"/>
      <c r="I374" s="514"/>
      <c r="J374" s="519"/>
      <c r="K374" s="474"/>
      <c r="L374" s="474"/>
      <c r="M374" s="474"/>
      <c r="N374" s="474"/>
      <c r="O374" s="474"/>
      <c r="P374" s="474"/>
      <c r="Q374" s="474"/>
      <c r="R374" s="474"/>
      <c r="S374" s="474"/>
      <c r="T374" s="474"/>
      <c r="U374" s="474"/>
      <c r="V374" s="474"/>
      <c r="W374" s="474"/>
      <c r="X374" s="474"/>
      <c r="Y374" s="474"/>
      <c r="Z374" s="474"/>
    </row>
    <row r="375" spans="1:26" ht="12.75" customHeight="1" x14ac:dyDescent="0.25">
      <c r="A375" s="514"/>
      <c r="B375" s="519"/>
      <c r="C375" s="519"/>
      <c r="D375" s="519"/>
      <c r="E375" s="519"/>
      <c r="F375" s="519"/>
      <c r="G375" s="519"/>
      <c r="H375" s="519"/>
      <c r="I375" s="514"/>
      <c r="J375" s="519"/>
      <c r="K375" s="474"/>
      <c r="L375" s="474"/>
      <c r="M375" s="474"/>
      <c r="N375" s="474"/>
      <c r="O375" s="474"/>
      <c r="P375" s="474"/>
      <c r="Q375" s="474"/>
      <c r="R375" s="474"/>
      <c r="S375" s="474"/>
      <c r="T375" s="474"/>
      <c r="U375" s="474"/>
      <c r="V375" s="474"/>
      <c r="W375" s="474"/>
      <c r="X375" s="474"/>
      <c r="Y375" s="474"/>
      <c r="Z375" s="474"/>
    </row>
    <row r="376" spans="1:26" ht="12.75" customHeight="1" x14ac:dyDescent="0.25">
      <c r="A376" s="514"/>
      <c r="B376" s="519"/>
      <c r="C376" s="519"/>
      <c r="D376" s="519"/>
      <c r="E376" s="519"/>
      <c r="F376" s="519"/>
      <c r="G376" s="519"/>
      <c r="H376" s="519"/>
      <c r="I376" s="514"/>
      <c r="J376" s="519"/>
      <c r="K376" s="474"/>
      <c r="L376" s="474"/>
      <c r="M376" s="474"/>
      <c r="N376" s="474"/>
      <c r="O376" s="474"/>
      <c r="P376" s="474"/>
      <c r="Q376" s="474"/>
      <c r="R376" s="474"/>
      <c r="S376" s="474"/>
      <c r="T376" s="474"/>
      <c r="U376" s="474"/>
      <c r="V376" s="474"/>
      <c r="W376" s="474"/>
      <c r="X376" s="474"/>
      <c r="Y376" s="474"/>
      <c r="Z376" s="474"/>
    </row>
    <row r="377" spans="1:26" ht="12.75" customHeight="1" x14ac:dyDescent="0.25">
      <c r="A377" s="514"/>
      <c r="B377" s="519"/>
      <c r="C377" s="519"/>
      <c r="D377" s="519"/>
      <c r="E377" s="519"/>
      <c r="F377" s="519"/>
      <c r="G377" s="519"/>
      <c r="H377" s="519"/>
      <c r="I377" s="514"/>
      <c r="J377" s="519"/>
      <c r="K377" s="474"/>
      <c r="L377" s="474"/>
      <c r="M377" s="474"/>
      <c r="N377" s="474"/>
      <c r="O377" s="474"/>
      <c r="P377" s="474"/>
      <c r="Q377" s="474"/>
      <c r="R377" s="474"/>
      <c r="S377" s="474"/>
      <c r="T377" s="474"/>
      <c r="U377" s="474"/>
      <c r="V377" s="474"/>
      <c r="W377" s="474"/>
      <c r="X377" s="474"/>
      <c r="Y377" s="474"/>
      <c r="Z377" s="474"/>
    </row>
    <row r="378" spans="1:26" ht="12.75" customHeight="1" x14ac:dyDescent="0.25">
      <c r="A378" s="514"/>
      <c r="B378" s="519"/>
      <c r="C378" s="519"/>
      <c r="D378" s="519"/>
      <c r="E378" s="519"/>
      <c r="F378" s="519"/>
      <c r="G378" s="519"/>
      <c r="H378" s="519"/>
      <c r="I378" s="514"/>
      <c r="J378" s="519"/>
      <c r="K378" s="474"/>
      <c r="L378" s="474"/>
      <c r="M378" s="474"/>
      <c r="N378" s="474"/>
      <c r="O378" s="474"/>
      <c r="P378" s="474"/>
      <c r="Q378" s="474"/>
      <c r="R378" s="474"/>
      <c r="S378" s="474"/>
      <c r="T378" s="474"/>
      <c r="U378" s="474"/>
      <c r="V378" s="474"/>
      <c r="W378" s="474"/>
      <c r="X378" s="474"/>
      <c r="Y378" s="474"/>
      <c r="Z378" s="474"/>
    </row>
    <row r="379" spans="1:26" ht="12.75" customHeight="1" x14ac:dyDescent="0.25">
      <c r="A379" s="514"/>
      <c r="B379" s="519"/>
      <c r="C379" s="519"/>
      <c r="D379" s="519"/>
      <c r="E379" s="519"/>
      <c r="F379" s="519"/>
      <c r="G379" s="519"/>
      <c r="H379" s="519"/>
      <c r="I379" s="514"/>
      <c r="J379" s="519"/>
      <c r="K379" s="474"/>
      <c r="L379" s="474"/>
      <c r="M379" s="474"/>
      <c r="N379" s="474"/>
      <c r="O379" s="474"/>
      <c r="P379" s="474"/>
      <c r="Q379" s="474"/>
      <c r="R379" s="474"/>
      <c r="S379" s="474"/>
      <c r="T379" s="474"/>
      <c r="U379" s="474"/>
      <c r="V379" s="474"/>
      <c r="W379" s="474"/>
      <c r="X379" s="474"/>
      <c r="Y379" s="474"/>
      <c r="Z379" s="474"/>
    </row>
    <row r="380" spans="1:26" ht="12.75" customHeight="1" x14ac:dyDescent="0.25">
      <c r="A380" s="514"/>
      <c r="B380" s="519"/>
      <c r="C380" s="519"/>
      <c r="D380" s="519"/>
      <c r="E380" s="519"/>
      <c r="F380" s="519"/>
      <c r="G380" s="519"/>
      <c r="H380" s="519"/>
      <c r="I380" s="514"/>
      <c r="J380" s="519"/>
      <c r="K380" s="474"/>
      <c r="L380" s="474"/>
      <c r="M380" s="474"/>
      <c r="N380" s="474"/>
      <c r="O380" s="474"/>
      <c r="P380" s="474"/>
      <c r="Q380" s="474"/>
      <c r="R380" s="474"/>
      <c r="S380" s="474"/>
      <c r="T380" s="474"/>
      <c r="U380" s="474"/>
      <c r="V380" s="474"/>
      <c r="W380" s="474"/>
      <c r="X380" s="474"/>
      <c r="Y380" s="474"/>
      <c r="Z380" s="474"/>
    </row>
    <row r="381" spans="1:26" ht="12.75" customHeight="1" x14ac:dyDescent="0.25">
      <c r="A381" s="514"/>
      <c r="B381" s="519"/>
      <c r="C381" s="519"/>
      <c r="D381" s="519"/>
      <c r="E381" s="519"/>
      <c r="F381" s="519"/>
      <c r="G381" s="519"/>
      <c r="H381" s="519"/>
      <c r="I381" s="514"/>
      <c r="J381" s="519"/>
      <c r="K381" s="474"/>
      <c r="L381" s="474"/>
      <c r="M381" s="474"/>
      <c r="N381" s="474"/>
      <c r="O381" s="474"/>
      <c r="P381" s="474"/>
      <c r="Q381" s="474"/>
      <c r="R381" s="474"/>
      <c r="S381" s="474"/>
      <c r="T381" s="474"/>
      <c r="U381" s="474"/>
      <c r="V381" s="474"/>
      <c r="W381" s="474"/>
      <c r="X381" s="474"/>
      <c r="Y381" s="474"/>
      <c r="Z381" s="474"/>
    </row>
    <row r="382" spans="1:26" ht="12.75" customHeight="1" x14ac:dyDescent="0.25">
      <c r="A382" s="514"/>
      <c r="B382" s="519"/>
      <c r="C382" s="519"/>
      <c r="D382" s="519"/>
      <c r="E382" s="519"/>
      <c r="F382" s="519"/>
      <c r="G382" s="519"/>
      <c r="H382" s="519"/>
      <c r="I382" s="514"/>
      <c r="J382" s="519"/>
      <c r="K382" s="474"/>
      <c r="L382" s="474"/>
      <c r="M382" s="474"/>
      <c r="N382" s="474"/>
      <c r="O382" s="474"/>
      <c r="P382" s="474"/>
      <c r="Q382" s="474"/>
      <c r="R382" s="474"/>
      <c r="S382" s="474"/>
      <c r="T382" s="474"/>
      <c r="U382" s="474"/>
      <c r="V382" s="474"/>
      <c r="W382" s="474"/>
      <c r="X382" s="474"/>
      <c r="Y382" s="474"/>
      <c r="Z382" s="474"/>
    </row>
    <row r="383" spans="1:26" ht="12.75" customHeight="1" x14ac:dyDescent="0.25">
      <c r="A383" s="514"/>
      <c r="B383" s="519"/>
      <c r="C383" s="519"/>
      <c r="D383" s="519"/>
      <c r="E383" s="519"/>
      <c r="F383" s="519"/>
      <c r="G383" s="519"/>
      <c r="H383" s="519"/>
      <c r="I383" s="514"/>
      <c r="J383" s="519"/>
      <c r="K383" s="474"/>
      <c r="L383" s="474"/>
      <c r="M383" s="474"/>
      <c r="N383" s="474"/>
      <c r="O383" s="474"/>
      <c r="P383" s="474"/>
      <c r="Q383" s="474"/>
      <c r="R383" s="474"/>
      <c r="S383" s="474"/>
      <c r="T383" s="474"/>
      <c r="U383" s="474"/>
      <c r="V383" s="474"/>
      <c r="W383" s="474"/>
      <c r="X383" s="474"/>
      <c r="Y383" s="474"/>
      <c r="Z383" s="474"/>
    </row>
    <row r="384" spans="1:26" ht="12.75" customHeight="1" x14ac:dyDescent="0.25">
      <c r="A384" s="514"/>
      <c r="B384" s="519"/>
      <c r="C384" s="519"/>
      <c r="D384" s="519"/>
      <c r="E384" s="519"/>
      <c r="F384" s="519"/>
      <c r="G384" s="519"/>
      <c r="H384" s="519"/>
      <c r="I384" s="514"/>
      <c r="J384" s="519"/>
      <c r="K384" s="474"/>
      <c r="L384" s="474"/>
      <c r="M384" s="474"/>
      <c r="N384" s="474"/>
      <c r="O384" s="474"/>
      <c r="P384" s="474"/>
      <c r="Q384" s="474"/>
      <c r="R384" s="474"/>
      <c r="S384" s="474"/>
      <c r="T384" s="474"/>
      <c r="U384" s="474"/>
      <c r="V384" s="474"/>
      <c r="W384" s="474"/>
      <c r="X384" s="474"/>
      <c r="Y384" s="474"/>
      <c r="Z384" s="474"/>
    </row>
    <row r="385" spans="1:26" ht="12.75" customHeight="1" x14ac:dyDescent="0.25">
      <c r="A385" s="514"/>
      <c r="B385" s="519"/>
      <c r="C385" s="519"/>
      <c r="D385" s="519"/>
      <c r="E385" s="519"/>
      <c r="F385" s="519"/>
      <c r="G385" s="519"/>
      <c r="H385" s="519"/>
      <c r="I385" s="514"/>
      <c r="J385" s="519"/>
      <c r="K385" s="474"/>
      <c r="L385" s="474"/>
      <c r="M385" s="474"/>
      <c r="N385" s="474"/>
      <c r="O385" s="474"/>
      <c r="P385" s="474"/>
      <c r="Q385" s="474"/>
      <c r="R385" s="474"/>
      <c r="S385" s="474"/>
      <c r="T385" s="474"/>
      <c r="U385" s="474"/>
      <c r="V385" s="474"/>
      <c r="W385" s="474"/>
      <c r="X385" s="474"/>
      <c r="Y385" s="474"/>
      <c r="Z385" s="474"/>
    </row>
    <row r="386" spans="1:26" ht="12.75" customHeight="1" x14ac:dyDescent="0.25">
      <c r="A386" s="514"/>
      <c r="B386" s="519"/>
      <c r="C386" s="519"/>
      <c r="D386" s="519"/>
      <c r="E386" s="519"/>
      <c r="F386" s="519"/>
      <c r="G386" s="519"/>
      <c r="H386" s="519"/>
      <c r="I386" s="514"/>
      <c r="J386" s="519"/>
      <c r="K386" s="474"/>
      <c r="L386" s="474"/>
      <c r="M386" s="474"/>
      <c r="N386" s="474"/>
      <c r="O386" s="474"/>
      <c r="P386" s="474"/>
      <c r="Q386" s="474"/>
      <c r="R386" s="474"/>
      <c r="S386" s="474"/>
      <c r="T386" s="474"/>
      <c r="U386" s="474"/>
      <c r="V386" s="474"/>
      <c r="W386" s="474"/>
      <c r="X386" s="474"/>
      <c r="Y386" s="474"/>
      <c r="Z386" s="474"/>
    </row>
    <row r="387" spans="1:26" ht="12.75" customHeight="1" x14ac:dyDescent="0.25">
      <c r="A387" s="514"/>
      <c r="B387" s="519"/>
      <c r="C387" s="519"/>
      <c r="D387" s="519"/>
      <c r="E387" s="519"/>
      <c r="F387" s="519"/>
      <c r="G387" s="519"/>
      <c r="H387" s="519"/>
      <c r="I387" s="514"/>
      <c r="J387" s="519"/>
      <c r="K387" s="474"/>
      <c r="L387" s="474"/>
      <c r="M387" s="474"/>
      <c r="N387" s="474"/>
      <c r="O387" s="474"/>
      <c r="P387" s="474"/>
      <c r="Q387" s="474"/>
      <c r="R387" s="474"/>
      <c r="S387" s="474"/>
      <c r="T387" s="474"/>
      <c r="U387" s="474"/>
      <c r="V387" s="474"/>
      <c r="W387" s="474"/>
      <c r="X387" s="474"/>
      <c r="Y387" s="474"/>
      <c r="Z387" s="474"/>
    </row>
    <row r="388" spans="1:26" ht="12.75" customHeight="1" x14ac:dyDescent="0.25">
      <c r="A388" s="514"/>
      <c r="B388" s="519"/>
      <c r="C388" s="519"/>
      <c r="D388" s="519"/>
      <c r="E388" s="519"/>
      <c r="F388" s="519"/>
      <c r="G388" s="519"/>
      <c r="H388" s="519"/>
      <c r="I388" s="514"/>
      <c r="J388" s="519"/>
      <c r="K388" s="474"/>
      <c r="L388" s="474"/>
      <c r="M388" s="474"/>
      <c r="N388" s="474"/>
      <c r="O388" s="474"/>
      <c r="P388" s="474"/>
      <c r="Q388" s="474"/>
      <c r="R388" s="474"/>
      <c r="S388" s="474"/>
      <c r="T388" s="474"/>
      <c r="U388" s="474"/>
      <c r="V388" s="474"/>
      <c r="W388" s="474"/>
      <c r="X388" s="474"/>
      <c r="Y388" s="474"/>
      <c r="Z388" s="474"/>
    </row>
    <row r="389" spans="1:26" ht="12.75" customHeight="1" x14ac:dyDescent="0.25">
      <c r="A389" s="514"/>
      <c r="B389" s="519"/>
      <c r="C389" s="519"/>
      <c r="D389" s="519"/>
      <c r="E389" s="519"/>
      <c r="F389" s="519"/>
      <c r="G389" s="519"/>
      <c r="H389" s="519"/>
      <c r="I389" s="514"/>
      <c r="J389" s="519"/>
      <c r="K389" s="474"/>
      <c r="L389" s="474"/>
      <c r="M389" s="474"/>
      <c r="N389" s="474"/>
      <c r="O389" s="474"/>
      <c r="P389" s="474"/>
      <c r="Q389" s="474"/>
      <c r="R389" s="474"/>
      <c r="S389" s="474"/>
      <c r="T389" s="474"/>
      <c r="U389" s="474"/>
      <c r="V389" s="474"/>
      <c r="W389" s="474"/>
      <c r="X389" s="474"/>
      <c r="Y389" s="474"/>
      <c r="Z389" s="474"/>
    </row>
    <row r="390" spans="1:26" ht="12.75" customHeight="1" x14ac:dyDescent="0.25">
      <c r="A390" s="514"/>
      <c r="B390" s="519"/>
      <c r="C390" s="519"/>
      <c r="D390" s="519"/>
      <c r="E390" s="519"/>
      <c r="F390" s="519"/>
      <c r="G390" s="519"/>
      <c r="H390" s="519"/>
      <c r="I390" s="514"/>
      <c r="J390" s="519"/>
      <c r="K390" s="474"/>
      <c r="L390" s="474"/>
      <c r="M390" s="474"/>
      <c r="N390" s="474"/>
      <c r="O390" s="474"/>
      <c r="P390" s="474"/>
      <c r="Q390" s="474"/>
      <c r="R390" s="474"/>
      <c r="S390" s="474"/>
      <c r="T390" s="474"/>
      <c r="U390" s="474"/>
      <c r="V390" s="474"/>
      <c r="W390" s="474"/>
      <c r="X390" s="474"/>
      <c r="Y390" s="474"/>
      <c r="Z390" s="474"/>
    </row>
    <row r="391" spans="1:26" ht="12.75" customHeight="1" x14ac:dyDescent="0.25">
      <c r="A391" s="514"/>
      <c r="B391" s="519"/>
      <c r="C391" s="519"/>
      <c r="D391" s="519"/>
      <c r="E391" s="519"/>
      <c r="F391" s="519"/>
      <c r="G391" s="519"/>
      <c r="H391" s="519"/>
      <c r="I391" s="514"/>
      <c r="J391" s="519"/>
      <c r="K391" s="474"/>
      <c r="L391" s="474"/>
      <c r="M391" s="474"/>
      <c r="N391" s="474"/>
      <c r="O391" s="474"/>
      <c r="P391" s="474"/>
      <c r="Q391" s="474"/>
      <c r="R391" s="474"/>
      <c r="S391" s="474"/>
      <c r="T391" s="474"/>
      <c r="U391" s="474"/>
      <c r="V391" s="474"/>
      <c r="W391" s="474"/>
      <c r="X391" s="474"/>
      <c r="Y391" s="474"/>
      <c r="Z391" s="474"/>
    </row>
    <row r="392" spans="1:26" ht="12.75" customHeight="1" x14ac:dyDescent="0.25">
      <c r="A392" s="514"/>
      <c r="B392" s="519"/>
      <c r="C392" s="519"/>
      <c r="D392" s="519"/>
      <c r="E392" s="519"/>
      <c r="F392" s="519"/>
      <c r="G392" s="519"/>
      <c r="H392" s="519"/>
      <c r="I392" s="514"/>
      <c r="J392" s="519"/>
      <c r="K392" s="474"/>
      <c r="L392" s="474"/>
      <c r="M392" s="474"/>
      <c r="N392" s="474"/>
      <c r="O392" s="474"/>
      <c r="P392" s="474"/>
      <c r="Q392" s="474"/>
      <c r="R392" s="474"/>
      <c r="S392" s="474"/>
      <c r="T392" s="474"/>
      <c r="U392" s="474"/>
      <c r="V392" s="474"/>
      <c r="W392" s="474"/>
      <c r="X392" s="474"/>
      <c r="Y392" s="474"/>
      <c r="Z392" s="474"/>
    </row>
    <row r="393" spans="1:26" ht="12.75" customHeight="1" x14ac:dyDescent="0.25">
      <c r="A393" s="514"/>
      <c r="B393" s="519"/>
      <c r="C393" s="519"/>
      <c r="D393" s="519"/>
      <c r="E393" s="519"/>
      <c r="F393" s="519"/>
      <c r="G393" s="519"/>
      <c r="H393" s="519"/>
      <c r="I393" s="514"/>
      <c r="J393" s="519"/>
      <c r="K393" s="474"/>
      <c r="L393" s="474"/>
      <c r="M393" s="474"/>
      <c r="N393" s="474"/>
      <c r="O393" s="474"/>
      <c r="P393" s="474"/>
      <c r="Q393" s="474"/>
      <c r="R393" s="474"/>
      <c r="S393" s="474"/>
      <c r="T393" s="474"/>
      <c r="U393" s="474"/>
      <c r="V393" s="474"/>
      <c r="W393" s="474"/>
      <c r="X393" s="474"/>
      <c r="Y393" s="474"/>
      <c r="Z393" s="474"/>
    </row>
    <row r="394" spans="1:26" ht="12.75" customHeight="1" x14ac:dyDescent="0.25">
      <c r="A394" s="514"/>
      <c r="B394" s="519"/>
      <c r="C394" s="519"/>
      <c r="D394" s="519"/>
      <c r="E394" s="519"/>
      <c r="F394" s="519"/>
      <c r="G394" s="519"/>
      <c r="H394" s="519"/>
      <c r="I394" s="514"/>
      <c r="J394" s="519"/>
      <c r="K394" s="474"/>
      <c r="L394" s="474"/>
      <c r="M394" s="474"/>
      <c r="N394" s="474"/>
      <c r="O394" s="474"/>
      <c r="P394" s="474"/>
      <c r="Q394" s="474"/>
      <c r="R394" s="474"/>
      <c r="S394" s="474"/>
      <c r="T394" s="474"/>
      <c r="U394" s="474"/>
      <c r="V394" s="474"/>
      <c r="W394" s="474"/>
      <c r="X394" s="474"/>
      <c r="Y394" s="474"/>
      <c r="Z394" s="474"/>
    </row>
    <row r="395" spans="1:26" ht="12.75" customHeight="1" x14ac:dyDescent="0.25">
      <c r="A395" s="514"/>
      <c r="B395" s="519"/>
      <c r="C395" s="519"/>
      <c r="D395" s="519"/>
      <c r="E395" s="519"/>
      <c r="F395" s="519"/>
      <c r="G395" s="519"/>
      <c r="H395" s="519"/>
      <c r="I395" s="514"/>
      <c r="J395" s="519"/>
      <c r="K395" s="474"/>
      <c r="L395" s="474"/>
      <c r="M395" s="474"/>
      <c r="N395" s="474"/>
      <c r="O395" s="474"/>
      <c r="P395" s="474"/>
      <c r="Q395" s="474"/>
      <c r="R395" s="474"/>
      <c r="S395" s="474"/>
      <c r="T395" s="474"/>
      <c r="U395" s="474"/>
      <c r="V395" s="474"/>
      <c r="W395" s="474"/>
      <c r="X395" s="474"/>
      <c r="Y395" s="474"/>
      <c r="Z395" s="474"/>
    </row>
    <row r="396" spans="1:26" ht="12.75" customHeight="1" x14ac:dyDescent="0.25">
      <c r="A396" s="514"/>
      <c r="B396" s="519"/>
      <c r="C396" s="519"/>
      <c r="D396" s="519"/>
      <c r="E396" s="519"/>
      <c r="F396" s="519"/>
      <c r="G396" s="519"/>
      <c r="H396" s="519"/>
      <c r="I396" s="514"/>
      <c r="J396" s="519"/>
      <c r="K396" s="474"/>
      <c r="L396" s="474"/>
      <c r="M396" s="474"/>
      <c r="N396" s="474"/>
      <c r="O396" s="474"/>
      <c r="P396" s="474"/>
      <c r="Q396" s="474"/>
      <c r="R396" s="474"/>
      <c r="S396" s="474"/>
      <c r="T396" s="474"/>
      <c r="U396" s="474"/>
      <c r="V396" s="474"/>
      <c r="W396" s="474"/>
      <c r="X396" s="474"/>
      <c r="Y396" s="474"/>
      <c r="Z396" s="474"/>
    </row>
    <row r="397" spans="1:26" ht="12.75" customHeight="1" x14ac:dyDescent="0.25">
      <c r="A397" s="514"/>
      <c r="B397" s="519"/>
      <c r="C397" s="519"/>
      <c r="D397" s="519"/>
      <c r="E397" s="519"/>
      <c r="F397" s="519"/>
      <c r="G397" s="519"/>
      <c r="H397" s="519"/>
      <c r="I397" s="514"/>
      <c r="J397" s="519"/>
      <c r="K397" s="474"/>
      <c r="L397" s="474"/>
      <c r="M397" s="474"/>
      <c r="N397" s="474"/>
      <c r="O397" s="474"/>
      <c r="P397" s="474"/>
      <c r="Q397" s="474"/>
      <c r="R397" s="474"/>
      <c r="S397" s="474"/>
      <c r="T397" s="474"/>
      <c r="U397" s="474"/>
      <c r="V397" s="474"/>
      <c r="W397" s="474"/>
      <c r="X397" s="474"/>
      <c r="Y397" s="474"/>
      <c r="Z397" s="474"/>
    </row>
    <row r="398" spans="1:26" ht="12.75" customHeight="1" x14ac:dyDescent="0.25">
      <c r="A398" s="514"/>
      <c r="B398" s="519"/>
      <c r="C398" s="519"/>
      <c r="D398" s="519"/>
      <c r="E398" s="519"/>
      <c r="F398" s="519"/>
      <c r="G398" s="519"/>
      <c r="H398" s="519"/>
      <c r="I398" s="514"/>
      <c r="J398" s="519"/>
      <c r="K398" s="474"/>
      <c r="L398" s="474"/>
      <c r="M398" s="474"/>
      <c r="N398" s="474"/>
      <c r="O398" s="474"/>
      <c r="P398" s="474"/>
      <c r="Q398" s="474"/>
      <c r="R398" s="474"/>
      <c r="S398" s="474"/>
      <c r="T398" s="474"/>
      <c r="U398" s="474"/>
      <c r="V398" s="474"/>
      <c r="W398" s="474"/>
      <c r="X398" s="474"/>
      <c r="Y398" s="474"/>
      <c r="Z398" s="474"/>
    </row>
    <row r="399" spans="1:26" ht="12.75" customHeight="1" x14ac:dyDescent="0.25">
      <c r="A399" s="514"/>
      <c r="B399" s="519"/>
      <c r="C399" s="519"/>
      <c r="D399" s="519"/>
      <c r="E399" s="519"/>
      <c r="F399" s="519"/>
      <c r="G399" s="519"/>
      <c r="H399" s="519"/>
      <c r="I399" s="514"/>
      <c r="J399" s="519"/>
      <c r="K399" s="474"/>
      <c r="L399" s="474"/>
      <c r="M399" s="474"/>
      <c r="N399" s="474"/>
      <c r="O399" s="474"/>
      <c r="P399" s="474"/>
      <c r="Q399" s="474"/>
      <c r="R399" s="474"/>
      <c r="S399" s="474"/>
      <c r="T399" s="474"/>
      <c r="U399" s="474"/>
      <c r="V399" s="474"/>
      <c r="W399" s="474"/>
      <c r="X399" s="474"/>
      <c r="Y399" s="474"/>
      <c r="Z399" s="474"/>
    </row>
    <row r="400" spans="1:26" ht="12.75" customHeight="1" x14ac:dyDescent="0.25">
      <c r="A400" s="514"/>
      <c r="B400" s="519"/>
      <c r="C400" s="519"/>
      <c r="D400" s="519"/>
      <c r="E400" s="519"/>
      <c r="F400" s="519"/>
      <c r="G400" s="519"/>
      <c r="H400" s="519"/>
      <c r="I400" s="514"/>
      <c r="J400" s="519"/>
      <c r="K400" s="474"/>
      <c r="L400" s="474"/>
      <c r="M400" s="474"/>
      <c r="N400" s="474"/>
      <c r="O400" s="474"/>
      <c r="P400" s="474"/>
      <c r="Q400" s="474"/>
      <c r="R400" s="474"/>
      <c r="S400" s="474"/>
      <c r="T400" s="474"/>
      <c r="U400" s="474"/>
      <c r="V400" s="474"/>
      <c r="W400" s="474"/>
      <c r="X400" s="474"/>
      <c r="Y400" s="474"/>
      <c r="Z400" s="474"/>
    </row>
    <row r="401" spans="1:26" ht="12.75" customHeight="1" x14ac:dyDescent="0.25">
      <c r="A401" s="514"/>
      <c r="B401" s="519"/>
      <c r="C401" s="519"/>
      <c r="D401" s="519"/>
      <c r="E401" s="519"/>
      <c r="F401" s="519"/>
      <c r="G401" s="519"/>
      <c r="H401" s="519"/>
      <c r="I401" s="514"/>
      <c r="J401" s="519"/>
      <c r="K401" s="474"/>
      <c r="L401" s="474"/>
      <c r="M401" s="474"/>
      <c r="N401" s="474"/>
      <c r="O401" s="474"/>
      <c r="P401" s="474"/>
      <c r="Q401" s="474"/>
      <c r="R401" s="474"/>
      <c r="S401" s="474"/>
      <c r="T401" s="474"/>
      <c r="U401" s="474"/>
      <c r="V401" s="474"/>
      <c r="W401" s="474"/>
      <c r="X401" s="474"/>
      <c r="Y401" s="474"/>
      <c r="Z401" s="474"/>
    </row>
    <row r="402" spans="1:26" ht="12.75" customHeight="1" x14ac:dyDescent="0.25">
      <c r="A402" s="514"/>
      <c r="B402" s="519"/>
      <c r="C402" s="519"/>
      <c r="D402" s="519"/>
      <c r="E402" s="519"/>
      <c r="F402" s="519"/>
      <c r="G402" s="519"/>
      <c r="H402" s="519"/>
      <c r="I402" s="514"/>
      <c r="J402" s="519"/>
      <c r="K402" s="474"/>
      <c r="L402" s="474"/>
      <c r="M402" s="474"/>
      <c r="N402" s="474"/>
      <c r="O402" s="474"/>
      <c r="P402" s="474"/>
      <c r="Q402" s="474"/>
      <c r="R402" s="474"/>
      <c r="S402" s="474"/>
      <c r="T402" s="474"/>
      <c r="U402" s="474"/>
      <c r="V402" s="474"/>
      <c r="W402" s="474"/>
      <c r="X402" s="474"/>
      <c r="Y402" s="474"/>
      <c r="Z402" s="474"/>
    </row>
    <row r="403" spans="1:26" ht="12.75" customHeight="1" x14ac:dyDescent="0.25">
      <c r="A403" s="514"/>
      <c r="B403" s="519"/>
      <c r="C403" s="519"/>
      <c r="D403" s="519"/>
      <c r="E403" s="519"/>
      <c r="F403" s="519"/>
      <c r="G403" s="519"/>
      <c r="H403" s="519"/>
      <c r="I403" s="514"/>
      <c r="J403" s="519"/>
      <c r="K403" s="474"/>
      <c r="L403" s="474"/>
      <c r="M403" s="474"/>
      <c r="N403" s="474"/>
      <c r="O403" s="474"/>
      <c r="P403" s="474"/>
      <c r="Q403" s="474"/>
      <c r="R403" s="474"/>
      <c r="S403" s="474"/>
      <c r="T403" s="474"/>
      <c r="U403" s="474"/>
      <c r="V403" s="474"/>
      <c r="W403" s="474"/>
      <c r="X403" s="474"/>
      <c r="Y403" s="474"/>
      <c r="Z403" s="474"/>
    </row>
    <row r="404" spans="1:26" ht="12.75" customHeight="1" x14ac:dyDescent="0.25">
      <c r="A404" s="514"/>
      <c r="B404" s="519"/>
      <c r="C404" s="519"/>
      <c r="D404" s="519"/>
      <c r="E404" s="519"/>
      <c r="F404" s="519"/>
      <c r="G404" s="519"/>
      <c r="H404" s="519"/>
      <c r="I404" s="514"/>
      <c r="J404" s="519"/>
      <c r="K404" s="474"/>
      <c r="L404" s="474"/>
      <c r="M404" s="474"/>
      <c r="N404" s="474"/>
      <c r="O404" s="474"/>
      <c r="P404" s="474"/>
      <c r="Q404" s="474"/>
      <c r="R404" s="474"/>
      <c r="S404" s="474"/>
      <c r="T404" s="474"/>
      <c r="U404" s="474"/>
      <c r="V404" s="474"/>
      <c r="W404" s="474"/>
      <c r="X404" s="474"/>
      <c r="Y404" s="474"/>
      <c r="Z404" s="474"/>
    </row>
    <row r="405" spans="1:26" ht="12.75" customHeight="1" x14ac:dyDescent="0.25">
      <c r="A405" s="514"/>
      <c r="B405" s="519"/>
      <c r="C405" s="519"/>
      <c r="D405" s="519"/>
      <c r="E405" s="519"/>
      <c r="F405" s="519"/>
      <c r="G405" s="519"/>
      <c r="H405" s="519"/>
      <c r="I405" s="514"/>
      <c r="J405" s="519"/>
      <c r="K405" s="474"/>
      <c r="L405" s="474"/>
      <c r="M405" s="474"/>
      <c r="N405" s="474"/>
      <c r="O405" s="474"/>
      <c r="P405" s="474"/>
      <c r="Q405" s="474"/>
      <c r="R405" s="474"/>
      <c r="S405" s="474"/>
      <c r="T405" s="474"/>
      <c r="U405" s="474"/>
      <c r="V405" s="474"/>
      <c r="W405" s="474"/>
      <c r="X405" s="474"/>
      <c r="Y405" s="474"/>
      <c r="Z405" s="474"/>
    </row>
    <row r="406" spans="1:26" ht="12.75" customHeight="1" x14ac:dyDescent="0.25">
      <c r="A406" s="514"/>
      <c r="B406" s="519"/>
      <c r="C406" s="519"/>
      <c r="D406" s="519"/>
      <c r="E406" s="519"/>
      <c r="F406" s="519"/>
      <c r="G406" s="519"/>
      <c r="H406" s="519"/>
      <c r="I406" s="514"/>
      <c r="J406" s="519"/>
      <c r="K406" s="474"/>
      <c r="L406" s="474"/>
      <c r="M406" s="474"/>
      <c r="N406" s="474"/>
      <c r="O406" s="474"/>
      <c r="P406" s="474"/>
      <c r="Q406" s="474"/>
      <c r="R406" s="474"/>
      <c r="S406" s="474"/>
      <c r="T406" s="474"/>
      <c r="U406" s="474"/>
      <c r="V406" s="474"/>
      <c r="W406" s="474"/>
      <c r="X406" s="474"/>
      <c r="Y406" s="474"/>
      <c r="Z406" s="474"/>
    </row>
    <row r="407" spans="1:26" ht="12.75" customHeight="1" x14ac:dyDescent="0.25">
      <c r="A407" s="514"/>
      <c r="B407" s="519"/>
      <c r="C407" s="519"/>
      <c r="D407" s="519"/>
      <c r="E407" s="519"/>
      <c r="F407" s="519"/>
      <c r="G407" s="519"/>
      <c r="H407" s="519"/>
      <c r="I407" s="514"/>
      <c r="J407" s="519"/>
      <c r="K407" s="474"/>
      <c r="L407" s="474"/>
      <c r="M407" s="474"/>
      <c r="N407" s="474"/>
      <c r="O407" s="474"/>
      <c r="P407" s="474"/>
      <c r="Q407" s="474"/>
      <c r="R407" s="474"/>
      <c r="S407" s="474"/>
      <c r="T407" s="474"/>
      <c r="U407" s="474"/>
      <c r="V407" s="474"/>
      <c r="W407" s="474"/>
      <c r="X407" s="474"/>
      <c r="Y407" s="474"/>
      <c r="Z407" s="474"/>
    </row>
    <row r="408" spans="1:26" ht="12.75" customHeight="1" x14ac:dyDescent="0.25">
      <c r="A408" s="514"/>
      <c r="B408" s="519"/>
      <c r="C408" s="519"/>
      <c r="D408" s="519"/>
      <c r="E408" s="519"/>
      <c r="F408" s="519"/>
      <c r="G408" s="519"/>
      <c r="H408" s="519"/>
      <c r="I408" s="514"/>
      <c r="J408" s="519"/>
      <c r="K408" s="474"/>
      <c r="L408" s="474"/>
      <c r="M408" s="474"/>
      <c r="N408" s="474"/>
      <c r="O408" s="474"/>
      <c r="P408" s="474"/>
      <c r="Q408" s="474"/>
      <c r="R408" s="474"/>
      <c r="S408" s="474"/>
      <c r="T408" s="474"/>
      <c r="U408" s="474"/>
      <c r="V408" s="474"/>
      <c r="W408" s="474"/>
      <c r="X408" s="474"/>
      <c r="Y408" s="474"/>
      <c r="Z408" s="474"/>
    </row>
    <row r="409" spans="1:26" ht="12.75" customHeight="1" x14ac:dyDescent="0.25">
      <c r="A409" s="514"/>
      <c r="B409" s="519"/>
      <c r="C409" s="519"/>
      <c r="D409" s="519"/>
      <c r="E409" s="519"/>
      <c r="F409" s="519"/>
      <c r="G409" s="519"/>
      <c r="H409" s="519"/>
      <c r="I409" s="514"/>
      <c r="J409" s="519"/>
      <c r="K409" s="474"/>
      <c r="L409" s="474"/>
      <c r="M409" s="474"/>
      <c r="N409" s="474"/>
      <c r="O409" s="474"/>
      <c r="P409" s="474"/>
      <c r="Q409" s="474"/>
      <c r="R409" s="474"/>
      <c r="S409" s="474"/>
      <c r="T409" s="474"/>
      <c r="U409" s="474"/>
      <c r="V409" s="474"/>
      <c r="W409" s="474"/>
      <c r="X409" s="474"/>
      <c r="Y409" s="474"/>
      <c r="Z409" s="474"/>
    </row>
    <row r="410" spans="1:26" ht="12.75" customHeight="1" x14ac:dyDescent="0.25">
      <c r="A410" s="514"/>
      <c r="B410" s="519"/>
      <c r="C410" s="519"/>
      <c r="D410" s="519"/>
      <c r="E410" s="519"/>
      <c r="F410" s="519"/>
      <c r="G410" s="519"/>
      <c r="H410" s="519"/>
      <c r="I410" s="514"/>
      <c r="J410" s="519"/>
      <c r="K410" s="474"/>
      <c r="L410" s="474"/>
      <c r="M410" s="474"/>
      <c r="N410" s="474"/>
      <c r="O410" s="474"/>
      <c r="P410" s="474"/>
      <c r="Q410" s="474"/>
      <c r="R410" s="474"/>
      <c r="S410" s="474"/>
      <c r="T410" s="474"/>
      <c r="U410" s="474"/>
      <c r="V410" s="474"/>
      <c r="W410" s="474"/>
      <c r="X410" s="474"/>
      <c r="Y410" s="474"/>
      <c r="Z410" s="474"/>
    </row>
    <row r="411" spans="1:26" ht="12.75" customHeight="1" x14ac:dyDescent="0.25">
      <c r="A411" s="514"/>
      <c r="B411" s="519"/>
      <c r="C411" s="519"/>
      <c r="D411" s="519"/>
      <c r="E411" s="519"/>
      <c r="F411" s="519"/>
      <c r="G411" s="519"/>
      <c r="H411" s="519"/>
      <c r="I411" s="514"/>
      <c r="J411" s="519"/>
      <c r="K411" s="474"/>
      <c r="L411" s="474"/>
      <c r="M411" s="474"/>
      <c r="N411" s="474"/>
      <c r="O411" s="474"/>
      <c r="P411" s="474"/>
      <c r="Q411" s="474"/>
      <c r="R411" s="474"/>
      <c r="S411" s="474"/>
      <c r="T411" s="474"/>
      <c r="U411" s="474"/>
      <c r="V411" s="474"/>
      <c r="W411" s="474"/>
      <c r="X411" s="474"/>
      <c r="Y411" s="474"/>
      <c r="Z411" s="474"/>
    </row>
    <row r="412" spans="1:26" ht="12.75" customHeight="1" x14ac:dyDescent="0.25">
      <c r="A412" s="514"/>
      <c r="B412" s="519"/>
      <c r="C412" s="519"/>
      <c r="D412" s="519"/>
      <c r="E412" s="519"/>
      <c r="F412" s="519"/>
      <c r="G412" s="519"/>
      <c r="H412" s="519"/>
      <c r="I412" s="514"/>
      <c r="J412" s="519"/>
      <c r="K412" s="474"/>
      <c r="L412" s="474"/>
      <c r="M412" s="474"/>
      <c r="N412" s="474"/>
      <c r="O412" s="474"/>
      <c r="P412" s="474"/>
      <c r="Q412" s="474"/>
      <c r="R412" s="474"/>
      <c r="S412" s="474"/>
      <c r="T412" s="474"/>
      <c r="U412" s="474"/>
      <c r="V412" s="474"/>
      <c r="W412" s="474"/>
      <c r="X412" s="474"/>
      <c r="Y412" s="474"/>
      <c r="Z412" s="474"/>
    </row>
    <row r="413" spans="1:26" ht="12.75" customHeight="1" x14ac:dyDescent="0.25">
      <c r="A413" s="514"/>
      <c r="B413" s="519"/>
      <c r="C413" s="519"/>
      <c r="D413" s="519"/>
      <c r="E413" s="519"/>
      <c r="F413" s="519"/>
      <c r="G413" s="519"/>
      <c r="H413" s="519"/>
      <c r="I413" s="514"/>
      <c r="J413" s="519"/>
      <c r="K413" s="474"/>
      <c r="L413" s="474"/>
      <c r="M413" s="474"/>
      <c r="N413" s="474"/>
      <c r="O413" s="474"/>
      <c r="P413" s="474"/>
      <c r="Q413" s="474"/>
      <c r="R413" s="474"/>
      <c r="S413" s="474"/>
      <c r="T413" s="474"/>
      <c r="U413" s="474"/>
      <c r="V413" s="474"/>
      <c r="W413" s="474"/>
      <c r="X413" s="474"/>
      <c r="Y413" s="474"/>
      <c r="Z413" s="474"/>
    </row>
    <row r="414" spans="1:26" ht="12.75" customHeight="1" x14ac:dyDescent="0.25">
      <c r="A414" s="514"/>
      <c r="B414" s="519"/>
      <c r="C414" s="519"/>
      <c r="D414" s="519"/>
      <c r="E414" s="519"/>
      <c r="F414" s="519"/>
      <c r="G414" s="519"/>
      <c r="H414" s="519"/>
      <c r="I414" s="514"/>
      <c r="J414" s="519"/>
      <c r="K414" s="474"/>
      <c r="L414" s="474"/>
      <c r="M414" s="474"/>
      <c r="N414" s="474"/>
      <c r="O414" s="474"/>
      <c r="P414" s="474"/>
      <c r="Q414" s="474"/>
      <c r="R414" s="474"/>
      <c r="S414" s="474"/>
      <c r="T414" s="474"/>
      <c r="U414" s="474"/>
      <c r="V414" s="474"/>
      <c r="W414" s="474"/>
      <c r="X414" s="474"/>
      <c r="Y414" s="474"/>
      <c r="Z414" s="474"/>
    </row>
    <row r="415" spans="1:26" ht="12.75" customHeight="1" x14ac:dyDescent="0.25">
      <c r="A415" s="514"/>
      <c r="B415" s="519"/>
      <c r="C415" s="519"/>
      <c r="D415" s="519"/>
      <c r="E415" s="519"/>
      <c r="F415" s="519"/>
      <c r="G415" s="519"/>
      <c r="H415" s="519"/>
      <c r="I415" s="514"/>
      <c r="J415" s="519"/>
      <c r="K415" s="474"/>
      <c r="L415" s="474"/>
      <c r="M415" s="474"/>
      <c r="N415" s="474"/>
      <c r="O415" s="474"/>
      <c r="P415" s="474"/>
      <c r="Q415" s="474"/>
      <c r="R415" s="474"/>
      <c r="S415" s="474"/>
      <c r="T415" s="474"/>
      <c r="U415" s="474"/>
      <c r="V415" s="474"/>
      <c r="W415" s="474"/>
      <c r="X415" s="474"/>
      <c r="Y415" s="474"/>
      <c r="Z415" s="474"/>
    </row>
    <row r="416" spans="1:26" ht="12.75" customHeight="1" x14ac:dyDescent="0.25">
      <c r="A416" s="514"/>
      <c r="B416" s="519"/>
      <c r="C416" s="519"/>
      <c r="D416" s="519"/>
      <c r="E416" s="519"/>
      <c r="F416" s="519"/>
      <c r="G416" s="519"/>
      <c r="H416" s="519"/>
      <c r="I416" s="514"/>
      <c r="J416" s="519"/>
      <c r="K416" s="474"/>
      <c r="L416" s="474"/>
      <c r="M416" s="474"/>
      <c r="N416" s="474"/>
      <c r="O416" s="474"/>
      <c r="P416" s="474"/>
      <c r="Q416" s="474"/>
      <c r="R416" s="474"/>
      <c r="S416" s="474"/>
      <c r="T416" s="474"/>
      <c r="U416" s="474"/>
      <c r="V416" s="474"/>
      <c r="W416" s="474"/>
      <c r="X416" s="474"/>
      <c r="Y416" s="474"/>
      <c r="Z416" s="474"/>
    </row>
    <row r="417" spans="1:26" ht="12.75" customHeight="1" x14ac:dyDescent="0.25">
      <c r="A417" s="514"/>
      <c r="B417" s="519"/>
      <c r="C417" s="519"/>
      <c r="D417" s="519"/>
      <c r="E417" s="519"/>
      <c r="F417" s="519"/>
      <c r="G417" s="519"/>
      <c r="H417" s="519"/>
      <c r="I417" s="514"/>
      <c r="J417" s="519"/>
      <c r="K417" s="474"/>
      <c r="L417" s="474"/>
      <c r="M417" s="474"/>
      <c r="N417" s="474"/>
      <c r="O417" s="474"/>
      <c r="P417" s="474"/>
      <c r="Q417" s="474"/>
      <c r="R417" s="474"/>
      <c r="S417" s="474"/>
      <c r="T417" s="474"/>
      <c r="U417" s="474"/>
      <c r="V417" s="474"/>
      <c r="W417" s="474"/>
      <c r="X417" s="474"/>
      <c r="Y417" s="474"/>
      <c r="Z417" s="474"/>
    </row>
    <row r="418" spans="1:26" ht="12.75" customHeight="1" x14ac:dyDescent="0.25">
      <c r="A418" s="514"/>
      <c r="B418" s="519"/>
      <c r="C418" s="519"/>
      <c r="D418" s="519"/>
      <c r="E418" s="519"/>
      <c r="F418" s="519"/>
      <c r="G418" s="519"/>
      <c r="H418" s="519"/>
      <c r="I418" s="514"/>
      <c r="J418" s="519"/>
      <c r="K418" s="474"/>
      <c r="L418" s="474"/>
      <c r="M418" s="474"/>
      <c r="N418" s="474"/>
      <c r="O418" s="474"/>
      <c r="P418" s="474"/>
      <c r="Q418" s="474"/>
      <c r="R418" s="474"/>
      <c r="S418" s="474"/>
      <c r="T418" s="474"/>
      <c r="U418" s="474"/>
      <c r="V418" s="474"/>
      <c r="W418" s="474"/>
      <c r="X418" s="474"/>
      <c r="Y418" s="474"/>
      <c r="Z418" s="474"/>
    </row>
    <row r="419" spans="1:26" ht="12.75" customHeight="1" x14ac:dyDescent="0.25">
      <c r="A419" s="514"/>
      <c r="B419" s="519"/>
      <c r="C419" s="519"/>
      <c r="D419" s="519"/>
      <c r="E419" s="519"/>
      <c r="F419" s="519"/>
      <c r="G419" s="519"/>
      <c r="H419" s="519"/>
      <c r="I419" s="514"/>
      <c r="J419" s="519"/>
      <c r="K419" s="474"/>
      <c r="L419" s="474"/>
      <c r="M419" s="474"/>
      <c r="N419" s="474"/>
      <c r="O419" s="474"/>
      <c r="P419" s="474"/>
      <c r="Q419" s="474"/>
      <c r="R419" s="474"/>
      <c r="S419" s="474"/>
      <c r="T419" s="474"/>
      <c r="U419" s="474"/>
      <c r="V419" s="474"/>
      <c r="W419" s="474"/>
      <c r="X419" s="474"/>
      <c r="Y419" s="474"/>
      <c r="Z419" s="474"/>
    </row>
    <row r="420" spans="1:26" ht="12.75" customHeight="1" x14ac:dyDescent="0.25">
      <c r="A420" s="514"/>
      <c r="B420" s="519"/>
      <c r="C420" s="519"/>
      <c r="D420" s="519"/>
      <c r="E420" s="519"/>
      <c r="F420" s="519"/>
      <c r="G420" s="519"/>
      <c r="H420" s="519"/>
      <c r="I420" s="514"/>
      <c r="J420" s="519"/>
      <c r="K420" s="474"/>
      <c r="L420" s="474"/>
      <c r="M420" s="474"/>
      <c r="N420" s="474"/>
      <c r="O420" s="474"/>
      <c r="P420" s="474"/>
      <c r="Q420" s="474"/>
      <c r="R420" s="474"/>
      <c r="S420" s="474"/>
      <c r="T420" s="474"/>
      <c r="U420" s="474"/>
      <c r="V420" s="474"/>
      <c r="W420" s="474"/>
      <c r="X420" s="474"/>
      <c r="Y420" s="474"/>
      <c r="Z420" s="474"/>
    </row>
    <row r="421" spans="1:26" ht="12.75" customHeight="1" x14ac:dyDescent="0.25">
      <c r="A421" s="514"/>
      <c r="B421" s="519"/>
      <c r="C421" s="519"/>
      <c r="D421" s="519"/>
      <c r="E421" s="519"/>
      <c r="F421" s="519"/>
      <c r="G421" s="519"/>
      <c r="H421" s="519"/>
      <c r="I421" s="514"/>
      <c r="J421" s="519"/>
      <c r="K421" s="474"/>
      <c r="L421" s="474"/>
      <c r="M421" s="474"/>
      <c r="N421" s="474"/>
      <c r="O421" s="474"/>
      <c r="P421" s="474"/>
      <c r="Q421" s="474"/>
      <c r="R421" s="474"/>
      <c r="S421" s="474"/>
      <c r="T421" s="474"/>
      <c r="U421" s="474"/>
      <c r="V421" s="474"/>
      <c r="W421" s="474"/>
      <c r="X421" s="474"/>
      <c r="Y421" s="474"/>
      <c r="Z421" s="474"/>
    </row>
    <row r="422" spans="1:26" ht="12.75" customHeight="1" x14ac:dyDescent="0.25">
      <c r="A422" s="514"/>
      <c r="B422" s="519"/>
      <c r="C422" s="519"/>
      <c r="D422" s="519"/>
      <c r="E422" s="519"/>
      <c r="F422" s="519"/>
      <c r="G422" s="519"/>
      <c r="H422" s="519"/>
      <c r="I422" s="514"/>
      <c r="J422" s="519"/>
      <c r="K422" s="474"/>
      <c r="L422" s="474"/>
      <c r="M422" s="474"/>
      <c r="N422" s="474"/>
      <c r="O422" s="474"/>
      <c r="P422" s="474"/>
      <c r="Q422" s="474"/>
      <c r="R422" s="474"/>
      <c r="S422" s="474"/>
      <c r="T422" s="474"/>
      <c r="U422" s="474"/>
      <c r="V422" s="474"/>
      <c r="W422" s="474"/>
      <c r="X422" s="474"/>
      <c r="Y422" s="474"/>
      <c r="Z422" s="474"/>
    </row>
    <row r="423" spans="1:26" ht="12.75" customHeight="1" x14ac:dyDescent="0.25">
      <c r="A423" s="514"/>
      <c r="B423" s="519"/>
      <c r="C423" s="519"/>
      <c r="D423" s="519"/>
      <c r="E423" s="519"/>
      <c r="F423" s="519"/>
      <c r="G423" s="519"/>
      <c r="H423" s="519"/>
      <c r="I423" s="514"/>
      <c r="J423" s="519"/>
      <c r="K423" s="474"/>
      <c r="L423" s="474"/>
      <c r="M423" s="474"/>
      <c r="N423" s="474"/>
      <c r="O423" s="474"/>
      <c r="P423" s="474"/>
      <c r="Q423" s="474"/>
      <c r="R423" s="474"/>
      <c r="S423" s="474"/>
      <c r="T423" s="474"/>
      <c r="U423" s="474"/>
      <c r="V423" s="474"/>
      <c r="W423" s="474"/>
      <c r="X423" s="474"/>
      <c r="Y423" s="474"/>
      <c r="Z423" s="474"/>
    </row>
    <row r="424" spans="1:26" ht="12.75" customHeight="1" x14ac:dyDescent="0.25">
      <c r="A424" s="514"/>
      <c r="B424" s="519"/>
      <c r="C424" s="519"/>
      <c r="D424" s="519"/>
      <c r="E424" s="519"/>
      <c r="F424" s="519"/>
      <c r="G424" s="519"/>
      <c r="H424" s="519"/>
      <c r="I424" s="514"/>
      <c r="J424" s="519"/>
      <c r="K424" s="474"/>
      <c r="L424" s="474"/>
      <c r="M424" s="474"/>
      <c r="N424" s="474"/>
      <c r="O424" s="474"/>
      <c r="P424" s="474"/>
      <c r="Q424" s="474"/>
      <c r="R424" s="474"/>
      <c r="S424" s="474"/>
      <c r="T424" s="474"/>
      <c r="U424" s="474"/>
      <c r="V424" s="474"/>
      <c r="W424" s="474"/>
      <c r="X424" s="474"/>
      <c r="Y424" s="474"/>
      <c r="Z424" s="474"/>
    </row>
    <row r="425" spans="1:26" ht="12.75" customHeight="1" x14ac:dyDescent="0.25">
      <c r="A425" s="514"/>
      <c r="B425" s="519"/>
      <c r="C425" s="519"/>
      <c r="D425" s="519"/>
      <c r="E425" s="519"/>
      <c r="F425" s="519"/>
      <c r="G425" s="519"/>
      <c r="H425" s="519"/>
      <c r="I425" s="514"/>
      <c r="J425" s="519"/>
      <c r="K425" s="474"/>
      <c r="L425" s="474"/>
      <c r="M425" s="474"/>
      <c r="N425" s="474"/>
      <c r="O425" s="474"/>
      <c r="P425" s="474"/>
      <c r="Q425" s="474"/>
      <c r="R425" s="474"/>
      <c r="S425" s="474"/>
      <c r="T425" s="474"/>
      <c r="U425" s="474"/>
      <c r="V425" s="474"/>
      <c r="W425" s="474"/>
      <c r="X425" s="474"/>
      <c r="Y425" s="474"/>
      <c r="Z425" s="474"/>
    </row>
    <row r="426" spans="1:26" ht="12.75" customHeight="1" x14ac:dyDescent="0.25">
      <c r="A426" s="514"/>
      <c r="B426" s="519"/>
      <c r="C426" s="519"/>
      <c r="D426" s="519"/>
      <c r="E426" s="519"/>
      <c r="F426" s="519"/>
      <c r="G426" s="519"/>
      <c r="H426" s="519"/>
      <c r="I426" s="514"/>
      <c r="J426" s="519"/>
      <c r="K426" s="474"/>
      <c r="L426" s="474"/>
      <c r="M426" s="474"/>
      <c r="N426" s="474"/>
      <c r="O426" s="474"/>
      <c r="P426" s="474"/>
      <c r="Q426" s="474"/>
      <c r="R426" s="474"/>
      <c r="S426" s="474"/>
      <c r="T426" s="474"/>
      <c r="U426" s="474"/>
      <c r="V426" s="474"/>
      <c r="W426" s="474"/>
      <c r="X426" s="474"/>
      <c r="Y426" s="474"/>
      <c r="Z426" s="474"/>
    </row>
    <row r="427" spans="1:26" ht="12.75" customHeight="1" x14ac:dyDescent="0.25">
      <c r="A427" s="514"/>
      <c r="B427" s="519"/>
      <c r="C427" s="519"/>
      <c r="D427" s="519"/>
      <c r="E427" s="519"/>
      <c r="F427" s="519"/>
      <c r="G427" s="519"/>
      <c r="H427" s="519"/>
      <c r="I427" s="514"/>
      <c r="J427" s="519"/>
      <c r="K427" s="474"/>
      <c r="L427" s="474"/>
      <c r="M427" s="474"/>
      <c r="N427" s="474"/>
      <c r="O427" s="474"/>
      <c r="P427" s="474"/>
      <c r="Q427" s="474"/>
      <c r="R427" s="474"/>
      <c r="S427" s="474"/>
      <c r="T427" s="474"/>
      <c r="U427" s="474"/>
      <c r="V427" s="474"/>
      <c r="W427" s="474"/>
      <c r="X427" s="474"/>
      <c r="Y427" s="474"/>
      <c r="Z427" s="474"/>
    </row>
    <row r="428" spans="1:26" ht="12.75" customHeight="1" x14ac:dyDescent="0.25">
      <c r="A428" s="514"/>
      <c r="B428" s="519"/>
      <c r="C428" s="519"/>
      <c r="D428" s="519"/>
      <c r="E428" s="519"/>
      <c r="F428" s="519"/>
      <c r="G428" s="519"/>
      <c r="H428" s="519"/>
      <c r="I428" s="514"/>
      <c r="J428" s="519"/>
      <c r="K428" s="474"/>
      <c r="L428" s="474"/>
      <c r="M428" s="474"/>
      <c r="N428" s="474"/>
      <c r="O428" s="474"/>
      <c r="P428" s="474"/>
      <c r="Q428" s="474"/>
      <c r="R428" s="474"/>
      <c r="S428" s="474"/>
      <c r="T428" s="474"/>
      <c r="U428" s="474"/>
      <c r="V428" s="474"/>
      <c r="W428" s="474"/>
      <c r="X428" s="474"/>
      <c r="Y428" s="474"/>
      <c r="Z428" s="474"/>
    </row>
    <row r="429" spans="1:26" ht="12.75" customHeight="1" x14ac:dyDescent="0.25">
      <c r="A429" s="514"/>
      <c r="B429" s="519"/>
      <c r="C429" s="519"/>
      <c r="D429" s="519"/>
      <c r="E429" s="519"/>
      <c r="F429" s="519"/>
      <c r="G429" s="519"/>
      <c r="H429" s="519"/>
      <c r="I429" s="514"/>
      <c r="J429" s="519"/>
      <c r="K429" s="474"/>
      <c r="L429" s="474"/>
      <c r="M429" s="474"/>
      <c r="N429" s="474"/>
      <c r="O429" s="474"/>
      <c r="P429" s="474"/>
      <c r="Q429" s="474"/>
      <c r="R429" s="474"/>
      <c r="S429" s="474"/>
      <c r="T429" s="474"/>
      <c r="U429" s="474"/>
      <c r="V429" s="474"/>
      <c r="W429" s="474"/>
      <c r="X429" s="474"/>
      <c r="Y429" s="474"/>
      <c r="Z429" s="474"/>
    </row>
    <row r="430" spans="1:26" ht="12.75" customHeight="1" x14ac:dyDescent="0.25">
      <c r="A430" s="514"/>
      <c r="B430" s="519"/>
      <c r="C430" s="519"/>
      <c r="D430" s="519"/>
      <c r="E430" s="519"/>
      <c r="F430" s="519"/>
      <c r="G430" s="519"/>
      <c r="H430" s="519"/>
      <c r="I430" s="514"/>
      <c r="J430" s="519"/>
      <c r="K430" s="474"/>
      <c r="L430" s="474"/>
      <c r="M430" s="474"/>
      <c r="N430" s="474"/>
      <c r="O430" s="474"/>
      <c r="P430" s="474"/>
      <c r="Q430" s="474"/>
      <c r="R430" s="474"/>
      <c r="S430" s="474"/>
      <c r="T430" s="474"/>
      <c r="U430" s="474"/>
      <c r="V430" s="474"/>
      <c r="W430" s="474"/>
      <c r="X430" s="474"/>
      <c r="Y430" s="474"/>
      <c r="Z430" s="474"/>
    </row>
    <row r="431" spans="1:26" ht="12.75" customHeight="1" x14ac:dyDescent="0.25">
      <c r="A431" s="514"/>
      <c r="B431" s="519"/>
      <c r="C431" s="519"/>
      <c r="D431" s="519"/>
      <c r="E431" s="519"/>
      <c r="F431" s="519"/>
      <c r="G431" s="519"/>
      <c r="H431" s="519"/>
      <c r="I431" s="514"/>
      <c r="J431" s="519"/>
      <c r="K431" s="474"/>
      <c r="L431" s="474"/>
      <c r="M431" s="474"/>
      <c r="N431" s="474"/>
      <c r="O431" s="474"/>
      <c r="P431" s="474"/>
      <c r="Q431" s="474"/>
      <c r="R431" s="474"/>
      <c r="S431" s="474"/>
      <c r="T431" s="474"/>
      <c r="U431" s="474"/>
      <c r="V431" s="474"/>
      <c r="W431" s="474"/>
      <c r="X431" s="474"/>
      <c r="Y431" s="474"/>
      <c r="Z431" s="474"/>
    </row>
    <row r="432" spans="1:26" ht="12.75" customHeight="1" x14ac:dyDescent="0.25">
      <c r="A432" s="514"/>
      <c r="B432" s="519"/>
      <c r="C432" s="519"/>
      <c r="D432" s="519"/>
      <c r="E432" s="519"/>
      <c r="F432" s="519"/>
      <c r="G432" s="519"/>
      <c r="H432" s="519"/>
      <c r="I432" s="514"/>
      <c r="J432" s="519"/>
      <c r="K432" s="474"/>
      <c r="L432" s="474"/>
      <c r="M432" s="474"/>
      <c r="N432" s="474"/>
      <c r="O432" s="474"/>
      <c r="P432" s="474"/>
      <c r="Q432" s="474"/>
      <c r="R432" s="474"/>
      <c r="S432" s="474"/>
      <c r="T432" s="474"/>
      <c r="U432" s="474"/>
      <c r="V432" s="474"/>
      <c r="W432" s="474"/>
      <c r="X432" s="474"/>
      <c r="Y432" s="474"/>
      <c r="Z432" s="474"/>
    </row>
    <row r="433" spans="1:26" ht="12.75" customHeight="1" x14ac:dyDescent="0.25">
      <c r="A433" s="514"/>
      <c r="B433" s="519"/>
      <c r="C433" s="519"/>
      <c r="D433" s="519"/>
      <c r="E433" s="519"/>
      <c r="F433" s="519"/>
      <c r="G433" s="519"/>
      <c r="H433" s="519"/>
      <c r="I433" s="514"/>
      <c r="J433" s="519"/>
      <c r="K433" s="474"/>
      <c r="L433" s="474"/>
      <c r="M433" s="474"/>
      <c r="N433" s="474"/>
      <c r="O433" s="474"/>
      <c r="P433" s="474"/>
      <c r="Q433" s="474"/>
      <c r="R433" s="474"/>
      <c r="S433" s="474"/>
      <c r="T433" s="474"/>
      <c r="U433" s="474"/>
      <c r="V433" s="474"/>
      <c r="W433" s="474"/>
      <c r="X433" s="474"/>
      <c r="Y433" s="474"/>
      <c r="Z433" s="474"/>
    </row>
    <row r="434" spans="1:26" ht="12.75" customHeight="1" x14ac:dyDescent="0.25">
      <c r="A434" s="514"/>
      <c r="B434" s="519"/>
      <c r="C434" s="519"/>
      <c r="D434" s="519"/>
      <c r="E434" s="519"/>
      <c r="F434" s="519"/>
      <c r="G434" s="519"/>
      <c r="H434" s="519"/>
      <c r="I434" s="514"/>
      <c r="J434" s="519"/>
      <c r="K434" s="474"/>
      <c r="L434" s="474"/>
      <c r="M434" s="474"/>
      <c r="N434" s="474"/>
      <c r="O434" s="474"/>
      <c r="P434" s="474"/>
      <c r="Q434" s="474"/>
      <c r="R434" s="474"/>
      <c r="S434" s="474"/>
      <c r="T434" s="474"/>
      <c r="U434" s="474"/>
      <c r="V434" s="474"/>
      <c r="W434" s="474"/>
      <c r="X434" s="474"/>
      <c r="Y434" s="474"/>
      <c r="Z434" s="474"/>
    </row>
    <row r="435" spans="1:26" ht="12.75" customHeight="1" x14ac:dyDescent="0.25">
      <c r="A435" s="514"/>
      <c r="B435" s="519"/>
      <c r="C435" s="519"/>
      <c r="D435" s="519"/>
      <c r="E435" s="519"/>
      <c r="F435" s="519"/>
      <c r="G435" s="519"/>
      <c r="H435" s="519"/>
      <c r="I435" s="514"/>
      <c r="J435" s="519"/>
      <c r="K435" s="474"/>
      <c r="L435" s="474"/>
      <c r="M435" s="474"/>
      <c r="N435" s="474"/>
      <c r="O435" s="474"/>
      <c r="P435" s="474"/>
      <c r="Q435" s="474"/>
      <c r="R435" s="474"/>
      <c r="S435" s="474"/>
      <c r="T435" s="474"/>
      <c r="U435" s="474"/>
      <c r="V435" s="474"/>
      <c r="W435" s="474"/>
      <c r="X435" s="474"/>
      <c r="Y435" s="474"/>
      <c r="Z435" s="474"/>
    </row>
    <row r="436" spans="1:26" ht="12.75" customHeight="1" x14ac:dyDescent="0.25">
      <c r="A436" s="514"/>
      <c r="B436" s="519"/>
      <c r="C436" s="519"/>
      <c r="D436" s="519"/>
      <c r="E436" s="519"/>
      <c r="F436" s="519"/>
      <c r="G436" s="519"/>
      <c r="H436" s="519"/>
      <c r="I436" s="514"/>
      <c r="J436" s="519"/>
      <c r="K436" s="474"/>
      <c r="L436" s="474"/>
      <c r="M436" s="474"/>
      <c r="N436" s="474"/>
      <c r="O436" s="474"/>
      <c r="P436" s="474"/>
      <c r="Q436" s="474"/>
      <c r="R436" s="474"/>
      <c r="S436" s="474"/>
      <c r="T436" s="474"/>
      <c r="U436" s="474"/>
      <c r="V436" s="474"/>
      <c r="W436" s="474"/>
      <c r="X436" s="474"/>
      <c r="Y436" s="474"/>
      <c r="Z436" s="474"/>
    </row>
    <row r="437" spans="1:26" ht="12.75" customHeight="1" x14ac:dyDescent="0.25">
      <c r="A437" s="514"/>
      <c r="B437" s="519"/>
      <c r="C437" s="519"/>
      <c r="D437" s="519"/>
      <c r="E437" s="519"/>
      <c r="F437" s="519"/>
      <c r="G437" s="519"/>
      <c r="H437" s="519"/>
      <c r="I437" s="514"/>
      <c r="J437" s="519"/>
      <c r="K437" s="474"/>
      <c r="L437" s="474"/>
      <c r="M437" s="474"/>
      <c r="N437" s="474"/>
      <c r="O437" s="474"/>
      <c r="P437" s="474"/>
      <c r="Q437" s="474"/>
      <c r="R437" s="474"/>
      <c r="S437" s="474"/>
      <c r="T437" s="474"/>
      <c r="U437" s="474"/>
      <c r="V437" s="474"/>
      <c r="W437" s="474"/>
      <c r="X437" s="474"/>
      <c r="Y437" s="474"/>
      <c r="Z437" s="474"/>
    </row>
    <row r="438" spans="1:26" ht="12.75" customHeight="1" x14ac:dyDescent="0.25">
      <c r="A438" s="514"/>
      <c r="B438" s="519"/>
      <c r="C438" s="519"/>
      <c r="D438" s="519"/>
      <c r="E438" s="519"/>
      <c r="F438" s="519"/>
      <c r="G438" s="519"/>
      <c r="H438" s="519"/>
      <c r="I438" s="514"/>
      <c r="J438" s="519"/>
      <c r="K438" s="474"/>
      <c r="L438" s="474"/>
      <c r="M438" s="474"/>
      <c r="N438" s="474"/>
      <c r="O438" s="474"/>
      <c r="P438" s="474"/>
      <c r="Q438" s="474"/>
      <c r="R438" s="474"/>
      <c r="S438" s="474"/>
      <c r="T438" s="474"/>
      <c r="U438" s="474"/>
      <c r="V438" s="474"/>
      <c r="W438" s="474"/>
      <c r="X438" s="474"/>
      <c r="Y438" s="474"/>
      <c r="Z438" s="474"/>
    </row>
    <row r="439" spans="1:26" ht="12.75" customHeight="1" x14ac:dyDescent="0.25">
      <c r="A439" s="514"/>
      <c r="B439" s="519"/>
      <c r="C439" s="519"/>
      <c r="D439" s="519"/>
      <c r="E439" s="519"/>
      <c r="F439" s="519"/>
      <c r="G439" s="519"/>
      <c r="H439" s="519"/>
      <c r="I439" s="514"/>
      <c r="J439" s="519"/>
      <c r="K439" s="474"/>
      <c r="L439" s="474"/>
      <c r="M439" s="474"/>
      <c r="N439" s="474"/>
      <c r="O439" s="474"/>
      <c r="P439" s="474"/>
      <c r="Q439" s="474"/>
      <c r="R439" s="474"/>
      <c r="S439" s="474"/>
      <c r="T439" s="474"/>
      <c r="U439" s="474"/>
      <c r="V439" s="474"/>
      <c r="W439" s="474"/>
      <c r="X439" s="474"/>
      <c r="Y439" s="474"/>
      <c r="Z439" s="474"/>
    </row>
    <row r="440" spans="1:26" ht="12.75" customHeight="1" x14ac:dyDescent="0.25">
      <c r="A440" s="514"/>
      <c r="B440" s="519"/>
      <c r="C440" s="519"/>
      <c r="D440" s="519"/>
      <c r="E440" s="519"/>
      <c r="F440" s="519"/>
      <c r="G440" s="519"/>
      <c r="H440" s="519"/>
      <c r="I440" s="514"/>
      <c r="J440" s="519"/>
      <c r="K440" s="474"/>
      <c r="L440" s="474"/>
      <c r="M440" s="474"/>
      <c r="N440" s="474"/>
      <c r="O440" s="474"/>
      <c r="P440" s="474"/>
      <c r="Q440" s="474"/>
      <c r="R440" s="474"/>
      <c r="S440" s="474"/>
      <c r="T440" s="474"/>
      <c r="U440" s="474"/>
      <c r="V440" s="474"/>
      <c r="W440" s="474"/>
      <c r="X440" s="474"/>
      <c r="Y440" s="474"/>
      <c r="Z440" s="474"/>
    </row>
    <row r="441" spans="1:26" ht="12.75" customHeight="1" x14ac:dyDescent="0.25">
      <c r="A441" s="514"/>
      <c r="B441" s="519"/>
      <c r="C441" s="519"/>
      <c r="D441" s="519"/>
      <c r="E441" s="519"/>
      <c r="F441" s="519"/>
      <c r="G441" s="519"/>
      <c r="H441" s="519"/>
      <c r="I441" s="514"/>
      <c r="J441" s="519"/>
      <c r="K441" s="474"/>
      <c r="L441" s="474"/>
      <c r="M441" s="474"/>
      <c r="N441" s="474"/>
      <c r="O441" s="474"/>
      <c r="P441" s="474"/>
      <c r="Q441" s="474"/>
      <c r="R441" s="474"/>
      <c r="S441" s="474"/>
      <c r="T441" s="474"/>
      <c r="U441" s="474"/>
      <c r="V441" s="474"/>
      <c r="W441" s="474"/>
      <c r="X441" s="474"/>
      <c r="Y441" s="474"/>
      <c r="Z441" s="474"/>
    </row>
    <row r="442" spans="1:26" ht="12.75" customHeight="1" x14ac:dyDescent="0.25">
      <c r="A442" s="514"/>
      <c r="B442" s="519"/>
      <c r="C442" s="519"/>
      <c r="D442" s="519"/>
      <c r="E442" s="519"/>
      <c r="F442" s="519"/>
      <c r="G442" s="519"/>
      <c r="H442" s="519"/>
      <c r="I442" s="514"/>
      <c r="J442" s="519"/>
      <c r="K442" s="474"/>
      <c r="L442" s="474"/>
      <c r="M442" s="474"/>
      <c r="N442" s="474"/>
      <c r="O442" s="474"/>
      <c r="P442" s="474"/>
      <c r="Q442" s="474"/>
      <c r="R442" s="474"/>
      <c r="S442" s="474"/>
      <c r="T442" s="474"/>
      <c r="U442" s="474"/>
      <c r="V442" s="474"/>
      <c r="W442" s="474"/>
      <c r="X442" s="474"/>
      <c r="Y442" s="474"/>
      <c r="Z442" s="474"/>
    </row>
    <row r="443" spans="1:26" ht="12.75" customHeight="1" x14ac:dyDescent="0.25">
      <c r="A443" s="514"/>
      <c r="B443" s="519"/>
      <c r="C443" s="519"/>
      <c r="D443" s="519"/>
      <c r="E443" s="519"/>
      <c r="F443" s="519"/>
      <c r="G443" s="519"/>
      <c r="H443" s="519"/>
      <c r="I443" s="514"/>
      <c r="J443" s="519"/>
      <c r="K443" s="474"/>
      <c r="L443" s="474"/>
      <c r="M443" s="474"/>
      <c r="N443" s="474"/>
      <c r="O443" s="474"/>
      <c r="P443" s="474"/>
      <c r="Q443" s="474"/>
      <c r="R443" s="474"/>
      <c r="S443" s="474"/>
      <c r="T443" s="474"/>
      <c r="U443" s="474"/>
      <c r="V443" s="474"/>
      <c r="W443" s="474"/>
      <c r="X443" s="474"/>
      <c r="Y443" s="474"/>
      <c r="Z443" s="474"/>
    </row>
    <row r="444" spans="1:26" ht="12.75" customHeight="1" x14ac:dyDescent="0.25">
      <c r="A444" s="514"/>
      <c r="B444" s="519"/>
      <c r="C444" s="519"/>
      <c r="D444" s="519"/>
      <c r="E444" s="519"/>
      <c r="F444" s="519"/>
      <c r="G444" s="519"/>
      <c r="H444" s="519"/>
      <c r="I444" s="514"/>
      <c r="J444" s="519"/>
      <c r="K444" s="474"/>
      <c r="L444" s="474"/>
      <c r="M444" s="474"/>
      <c r="N444" s="474"/>
      <c r="O444" s="474"/>
      <c r="P444" s="474"/>
      <c r="Q444" s="474"/>
      <c r="R444" s="474"/>
      <c r="S444" s="474"/>
      <c r="T444" s="474"/>
      <c r="U444" s="474"/>
      <c r="V444" s="474"/>
      <c r="W444" s="474"/>
      <c r="X444" s="474"/>
      <c r="Y444" s="474"/>
      <c r="Z444" s="474"/>
    </row>
    <row r="445" spans="1:26" ht="12.75" customHeight="1" x14ac:dyDescent="0.25">
      <c r="A445" s="514"/>
      <c r="B445" s="519"/>
      <c r="C445" s="519"/>
      <c r="D445" s="519"/>
      <c r="E445" s="519"/>
      <c r="F445" s="519"/>
      <c r="G445" s="519"/>
      <c r="H445" s="519"/>
      <c r="I445" s="514"/>
      <c r="J445" s="519"/>
      <c r="K445" s="474"/>
      <c r="L445" s="474"/>
      <c r="M445" s="474"/>
      <c r="N445" s="474"/>
      <c r="O445" s="474"/>
      <c r="P445" s="474"/>
      <c r="Q445" s="474"/>
      <c r="R445" s="474"/>
      <c r="S445" s="474"/>
      <c r="T445" s="474"/>
      <c r="U445" s="474"/>
      <c r="V445" s="474"/>
      <c r="W445" s="474"/>
      <c r="X445" s="474"/>
      <c r="Y445" s="474"/>
      <c r="Z445" s="474"/>
    </row>
    <row r="446" spans="1:26" ht="12.75" customHeight="1" x14ac:dyDescent="0.25">
      <c r="A446" s="514"/>
      <c r="B446" s="519"/>
      <c r="C446" s="519"/>
      <c r="D446" s="519"/>
      <c r="E446" s="519"/>
      <c r="F446" s="519"/>
      <c r="G446" s="519"/>
      <c r="H446" s="519"/>
      <c r="I446" s="514"/>
      <c r="J446" s="519"/>
      <c r="K446" s="474"/>
      <c r="L446" s="474"/>
      <c r="M446" s="474"/>
      <c r="N446" s="474"/>
      <c r="O446" s="474"/>
      <c r="P446" s="474"/>
      <c r="Q446" s="474"/>
      <c r="R446" s="474"/>
      <c r="S446" s="474"/>
      <c r="T446" s="474"/>
      <c r="U446" s="474"/>
      <c r="V446" s="474"/>
      <c r="W446" s="474"/>
      <c r="X446" s="474"/>
      <c r="Y446" s="474"/>
      <c r="Z446" s="474"/>
    </row>
    <row r="447" spans="1:26" ht="12.75" customHeight="1" x14ac:dyDescent="0.25">
      <c r="A447" s="514"/>
      <c r="B447" s="519"/>
      <c r="C447" s="519"/>
      <c r="D447" s="519"/>
      <c r="E447" s="519"/>
      <c r="F447" s="519"/>
      <c r="G447" s="519"/>
      <c r="H447" s="519"/>
      <c r="I447" s="514"/>
      <c r="J447" s="519"/>
      <c r="K447" s="474"/>
      <c r="L447" s="474"/>
      <c r="M447" s="474"/>
      <c r="N447" s="474"/>
      <c r="O447" s="474"/>
      <c r="P447" s="474"/>
      <c r="Q447" s="474"/>
      <c r="R447" s="474"/>
      <c r="S447" s="474"/>
      <c r="T447" s="474"/>
      <c r="U447" s="474"/>
      <c r="V447" s="474"/>
      <c r="W447" s="474"/>
      <c r="X447" s="474"/>
      <c r="Y447" s="474"/>
      <c r="Z447" s="474"/>
    </row>
    <row r="448" spans="1:26" ht="12.75" customHeight="1" x14ac:dyDescent="0.25">
      <c r="A448" s="514"/>
      <c r="B448" s="519"/>
      <c r="C448" s="519"/>
      <c r="D448" s="519"/>
      <c r="E448" s="519"/>
      <c r="F448" s="519"/>
      <c r="G448" s="519"/>
      <c r="H448" s="519"/>
      <c r="I448" s="514"/>
      <c r="J448" s="519"/>
      <c r="K448" s="474"/>
      <c r="L448" s="474"/>
      <c r="M448" s="474"/>
      <c r="N448" s="474"/>
      <c r="O448" s="474"/>
      <c r="P448" s="474"/>
      <c r="Q448" s="474"/>
      <c r="R448" s="474"/>
      <c r="S448" s="474"/>
      <c r="T448" s="474"/>
      <c r="U448" s="474"/>
      <c r="V448" s="474"/>
      <c r="W448" s="474"/>
      <c r="X448" s="474"/>
      <c r="Y448" s="474"/>
      <c r="Z448" s="474"/>
    </row>
    <row r="449" spans="1:26" ht="12.75" customHeight="1" x14ac:dyDescent="0.25">
      <c r="A449" s="514"/>
      <c r="B449" s="519"/>
      <c r="C449" s="519"/>
      <c r="D449" s="519"/>
      <c r="E449" s="519"/>
      <c r="F449" s="519"/>
      <c r="G449" s="519"/>
      <c r="H449" s="519"/>
      <c r="I449" s="514"/>
      <c r="J449" s="519"/>
      <c r="K449" s="474"/>
      <c r="L449" s="474"/>
      <c r="M449" s="474"/>
      <c r="N449" s="474"/>
      <c r="O449" s="474"/>
      <c r="P449" s="474"/>
      <c r="Q449" s="474"/>
      <c r="R449" s="474"/>
      <c r="S449" s="474"/>
      <c r="T449" s="474"/>
      <c r="U449" s="474"/>
      <c r="V449" s="474"/>
      <c r="W449" s="474"/>
      <c r="X449" s="474"/>
      <c r="Y449" s="474"/>
      <c r="Z449" s="474"/>
    </row>
    <row r="450" spans="1:26" ht="12.75" customHeight="1" x14ac:dyDescent="0.25">
      <c r="A450" s="514"/>
      <c r="B450" s="519"/>
      <c r="C450" s="519"/>
      <c r="D450" s="519"/>
      <c r="E450" s="519"/>
      <c r="F450" s="519"/>
      <c r="G450" s="519"/>
      <c r="H450" s="519"/>
      <c r="I450" s="514"/>
      <c r="J450" s="519"/>
      <c r="K450" s="474"/>
      <c r="L450" s="474"/>
      <c r="M450" s="474"/>
      <c r="N450" s="474"/>
      <c r="O450" s="474"/>
      <c r="P450" s="474"/>
      <c r="Q450" s="474"/>
      <c r="R450" s="474"/>
      <c r="S450" s="474"/>
      <c r="T450" s="474"/>
      <c r="U450" s="474"/>
      <c r="V450" s="474"/>
      <c r="W450" s="474"/>
      <c r="X450" s="474"/>
      <c r="Y450" s="474"/>
      <c r="Z450" s="474"/>
    </row>
    <row r="451" spans="1:26" ht="12.75" customHeight="1" x14ac:dyDescent="0.25">
      <c r="A451" s="514"/>
      <c r="B451" s="519"/>
      <c r="C451" s="519"/>
      <c r="D451" s="519"/>
      <c r="E451" s="519"/>
      <c r="F451" s="519"/>
      <c r="G451" s="519"/>
      <c r="H451" s="519"/>
      <c r="I451" s="514"/>
      <c r="J451" s="519"/>
      <c r="K451" s="474"/>
      <c r="L451" s="474"/>
      <c r="M451" s="474"/>
      <c r="N451" s="474"/>
      <c r="O451" s="474"/>
      <c r="P451" s="474"/>
      <c r="Q451" s="474"/>
      <c r="R451" s="474"/>
      <c r="S451" s="474"/>
      <c r="T451" s="474"/>
      <c r="U451" s="474"/>
      <c r="V451" s="474"/>
      <c r="W451" s="474"/>
      <c r="X451" s="474"/>
      <c r="Y451" s="474"/>
      <c r="Z451" s="474"/>
    </row>
    <row r="452" spans="1:26" ht="12.75" customHeight="1" x14ac:dyDescent="0.25">
      <c r="A452" s="514"/>
      <c r="B452" s="519"/>
      <c r="C452" s="519"/>
      <c r="D452" s="519"/>
      <c r="E452" s="519"/>
      <c r="F452" s="519"/>
      <c r="G452" s="519"/>
      <c r="H452" s="519"/>
      <c r="I452" s="514"/>
      <c r="J452" s="519"/>
      <c r="K452" s="474"/>
      <c r="L452" s="474"/>
      <c r="M452" s="474"/>
      <c r="N452" s="474"/>
      <c r="O452" s="474"/>
      <c r="P452" s="474"/>
      <c r="Q452" s="474"/>
      <c r="R452" s="474"/>
      <c r="S452" s="474"/>
      <c r="T452" s="474"/>
      <c r="U452" s="474"/>
      <c r="V452" s="474"/>
      <c r="W452" s="474"/>
      <c r="X452" s="474"/>
      <c r="Y452" s="474"/>
      <c r="Z452" s="474"/>
    </row>
    <row r="453" spans="1:26" ht="12.75" customHeight="1" x14ac:dyDescent="0.25">
      <c r="A453" s="514"/>
      <c r="B453" s="519"/>
      <c r="C453" s="519"/>
      <c r="D453" s="519"/>
      <c r="E453" s="519"/>
      <c r="F453" s="519"/>
      <c r="G453" s="519"/>
      <c r="H453" s="519"/>
      <c r="I453" s="514"/>
      <c r="J453" s="519"/>
      <c r="K453" s="474"/>
      <c r="L453" s="474"/>
      <c r="M453" s="474"/>
      <c r="N453" s="474"/>
      <c r="O453" s="474"/>
      <c r="P453" s="474"/>
      <c r="Q453" s="474"/>
      <c r="R453" s="474"/>
      <c r="S453" s="474"/>
      <c r="T453" s="474"/>
      <c r="U453" s="474"/>
      <c r="V453" s="474"/>
      <c r="W453" s="474"/>
      <c r="X453" s="474"/>
      <c r="Y453" s="474"/>
      <c r="Z453" s="474"/>
    </row>
    <row r="454" spans="1:26" ht="12.75" customHeight="1" x14ac:dyDescent="0.25">
      <c r="A454" s="514"/>
      <c r="B454" s="519"/>
      <c r="C454" s="519"/>
      <c r="D454" s="519"/>
      <c r="E454" s="519"/>
      <c r="F454" s="519"/>
      <c r="G454" s="519"/>
      <c r="H454" s="519"/>
      <c r="I454" s="514"/>
      <c r="J454" s="519"/>
      <c r="K454" s="474"/>
      <c r="L454" s="474"/>
      <c r="M454" s="474"/>
      <c r="N454" s="474"/>
      <c r="O454" s="474"/>
      <c r="P454" s="474"/>
      <c r="Q454" s="474"/>
      <c r="R454" s="474"/>
      <c r="S454" s="474"/>
      <c r="T454" s="474"/>
      <c r="U454" s="474"/>
      <c r="V454" s="474"/>
      <c r="W454" s="474"/>
      <c r="X454" s="474"/>
      <c r="Y454" s="474"/>
      <c r="Z454" s="474"/>
    </row>
    <row r="455" spans="1:26" ht="12.75" customHeight="1" x14ac:dyDescent="0.25">
      <c r="A455" s="514"/>
      <c r="B455" s="519"/>
      <c r="C455" s="519"/>
      <c r="D455" s="519"/>
      <c r="E455" s="519"/>
      <c r="F455" s="519"/>
      <c r="G455" s="519"/>
      <c r="H455" s="519"/>
      <c r="I455" s="514"/>
      <c r="J455" s="519"/>
      <c r="K455" s="474"/>
      <c r="L455" s="474"/>
      <c r="M455" s="474"/>
      <c r="N455" s="474"/>
      <c r="O455" s="474"/>
      <c r="P455" s="474"/>
      <c r="Q455" s="474"/>
      <c r="R455" s="474"/>
      <c r="S455" s="474"/>
      <c r="T455" s="474"/>
      <c r="U455" s="474"/>
      <c r="V455" s="474"/>
      <c r="W455" s="474"/>
      <c r="X455" s="474"/>
      <c r="Y455" s="474"/>
      <c r="Z455" s="474"/>
    </row>
    <row r="456" spans="1:26" ht="12.75" customHeight="1" x14ac:dyDescent="0.25">
      <c r="A456" s="514"/>
      <c r="B456" s="519"/>
      <c r="C456" s="519"/>
      <c r="D456" s="519"/>
      <c r="E456" s="519"/>
      <c r="F456" s="519"/>
      <c r="G456" s="519"/>
      <c r="H456" s="519"/>
      <c r="I456" s="514"/>
      <c r="J456" s="519"/>
      <c r="K456" s="474"/>
      <c r="L456" s="474"/>
      <c r="M456" s="474"/>
      <c r="N456" s="474"/>
      <c r="O456" s="474"/>
      <c r="P456" s="474"/>
      <c r="Q456" s="474"/>
      <c r="R456" s="474"/>
      <c r="S456" s="474"/>
      <c r="T456" s="474"/>
      <c r="U456" s="474"/>
      <c r="V456" s="474"/>
      <c r="W456" s="474"/>
      <c r="X456" s="474"/>
      <c r="Y456" s="474"/>
      <c r="Z456" s="474"/>
    </row>
    <row r="457" spans="1:26" ht="12.75" customHeight="1" x14ac:dyDescent="0.25">
      <c r="A457" s="514"/>
      <c r="B457" s="519"/>
      <c r="C457" s="519"/>
      <c r="D457" s="519"/>
      <c r="E457" s="519"/>
      <c r="F457" s="519"/>
      <c r="G457" s="519"/>
      <c r="H457" s="519"/>
      <c r="I457" s="514"/>
      <c r="J457" s="519"/>
      <c r="K457" s="474"/>
      <c r="L457" s="474"/>
      <c r="M457" s="474"/>
      <c r="N457" s="474"/>
      <c r="O457" s="474"/>
      <c r="P457" s="474"/>
      <c r="Q457" s="474"/>
      <c r="R457" s="474"/>
      <c r="S457" s="474"/>
      <c r="T457" s="474"/>
      <c r="U457" s="474"/>
      <c r="V457" s="474"/>
      <c r="W457" s="474"/>
      <c r="X457" s="474"/>
      <c r="Y457" s="474"/>
      <c r="Z457" s="474"/>
    </row>
    <row r="458" spans="1:26" ht="12.75" customHeight="1" x14ac:dyDescent="0.25">
      <c r="A458" s="514"/>
      <c r="B458" s="519"/>
      <c r="C458" s="519"/>
      <c r="D458" s="519"/>
      <c r="E458" s="519"/>
      <c r="F458" s="519"/>
      <c r="G458" s="519"/>
      <c r="H458" s="519"/>
      <c r="I458" s="514"/>
      <c r="J458" s="519"/>
      <c r="K458" s="474"/>
      <c r="L458" s="474"/>
      <c r="M458" s="474"/>
      <c r="N458" s="474"/>
      <c r="O458" s="474"/>
      <c r="P458" s="474"/>
      <c r="Q458" s="474"/>
      <c r="R458" s="474"/>
      <c r="S458" s="474"/>
      <c r="T458" s="474"/>
      <c r="U458" s="474"/>
      <c r="V458" s="474"/>
      <c r="W458" s="474"/>
      <c r="X458" s="474"/>
      <c r="Y458" s="474"/>
      <c r="Z458" s="474"/>
    </row>
    <row r="459" spans="1:26" ht="12.75" customHeight="1" x14ac:dyDescent="0.25">
      <c r="A459" s="514"/>
      <c r="B459" s="519"/>
      <c r="C459" s="519"/>
      <c r="D459" s="519"/>
      <c r="E459" s="519"/>
      <c r="F459" s="519"/>
      <c r="G459" s="519"/>
      <c r="H459" s="519"/>
      <c r="I459" s="514"/>
      <c r="J459" s="519"/>
      <c r="K459" s="474"/>
      <c r="L459" s="474"/>
      <c r="M459" s="474"/>
      <c r="N459" s="474"/>
      <c r="O459" s="474"/>
      <c r="P459" s="474"/>
      <c r="Q459" s="474"/>
      <c r="R459" s="474"/>
      <c r="S459" s="474"/>
      <c r="T459" s="474"/>
      <c r="U459" s="474"/>
      <c r="V459" s="474"/>
      <c r="W459" s="474"/>
      <c r="X459" s="474"/>
      <c r="Y459" s="474"/>
      <c r="Z459" s="474"/>
    </row>
    <row r="460" spans="1:26" ht="12.75" customHeight="1" x14ac:dyDescent="0.25">
      <c r="A460" s="514"/>
      <c r="B460" s="519"/>
      <c r="C460" s="519"/>
      <c r="D460" s="519"/>
      <c r="E460" s="519"/>
      <c r="F460" s="519"/>
      <c r="G460" s="519"/>
      <c r="H460" s="519"/>
      <c r="I460" s="514"/>
      <c r="J460" s="519"/>
      <c r="K460" s="474"/>
      <c r="L460" s="474"/>
      <c r="M460" s="474"/>
      <c r="N460" s="474"/>
      <c r="O460" s="474"/>
      <c r="P460" s="474"/>
      <c r="Q460" s="474"/>
      <c r="R460" s="474"/>
      <c r="S460" s="474"/>
      <c r="T460" s="474"/>
      <c r="U460" s="474"/>
      <c r="V460" s="474"/>
      <c r="W460" s="474"/>
      <c r="X460" s="474"/>
      <c r="Y460" s="474"/>
      <c r="Z460" s="474"/>
    </row>
    <row r="461" spans="1:26" ht="12.75" customHeight="1" x14ac:dyDescent="0.25">
      <c r="A461" s="514"/>
      <c r="B461" s="519"/>
      <c r="C461" s="519"/>
      <c r="D461" s="519"/>
      <c r="E461" s="519"/>
      <c r="F461" s="519"/>
      <c r="G461" s="519"/>
      <c r="H461" s="519"/>
      <c r="I461" s="514"/>
      <c r="J461" s="519"/>
      <c r="K461" s="474"/>
      <c r="L461" s="474"/>
      <c r="M461" s="474"/>
      <c r="N461" s="474"/>
      <c r="O461" s="474"/>
      <c r="P461" s="474"/>
      <c r="Q461" s="474"/>
      <c r="R461" s="474"/>
      <c r="S461" s="474"/>
      <c r="T461" s="474"/>
      <c r="U461" s="474"/>
      <c r="V461" s="474"/>
      <c r="W461" s="474"/>
      <c r="X461" s="474"/>
      <c r="Y461" s="474"/>
      <c r="Z461" s="474"/>
    </row>
    <row r="462" spans="1:26" ht="12.75" customHeight="1" x14ac:dyDescent="0.25">
      <c r="A462" s="514"/>
      <c r="B462" s="519"/>
      <c r="C462" s="519"/>
      <c r="D462" s="519"/>
      <c r="E462" s="519"/>
      <c r="F462" s="519"/>
      <c r="G462" s="519"/>
      <c r="H462" s="519"/>
      <c r="I462" s="514"/>
      <c r="J462" s="519"/>
      <c r="K462" s="474"/>
      <c r="L462" s="474"/>
      <c r="M462" s="474"/>
      <c r="N462" s="474"/>
      <c r="O462" s="474"/>
      <c r="P462" s="474"/>
      <c r="Q462" s="474"/>
      <c r="R462" s="474"/>
      <c r="S462" s="474"/>
      <c r="T462" s="474"/>
      <c r="U462" s="474"/>
      <c r="V462" s="474"/>
      <c r="W462" s="474"/>
      <c r="X462" s="474"/>
      <c r="Y462" s="474"/>
      <c r="Z462" s="474"/>
    </row>
    <row r="463" spans="1:26" ht="12.75" customHeight="1" x14ac:dyDescent="0.25">
      <c r="A463" s="514"/>
      <c r="B463" s="519"/>
      <c r="C463" s="519"/>
      <c r="D463" s="519"/>
      <c r="E463" s="519"/>
      <c r="F463" s="519"/>
      <c r="G463" s="519"/>
      <c r="H463" s="519"/>
      <c r="I463" s="514"/>
      <c r="J463" s="519"/>
      <c r="K463" s="474"/>
      <c r="L463" s="474"/>
      <c r="M463" s="474"/>
      <c r="N463" s="474"/>
      <c r="O463" s="474"/>
      <c r="P463" s="474"/>
      <c r="Q463" s="474"/>
      <c r="R463" s="474"/>
      <c r="S463" s="474"/>
      <c r="T463" s="474"/>
      <c r="U463" s="474"/>
      <c r="V463" s="474"/>
      <c r="W463" s="474"/>
      <c r="X463" s="474"/>
      <c r="Y463" s="474"/>
      <c r="Z463" s="474"/>
    </row>
    <row r="464" spans="1:26" ht="12.75" customHeight="1" x14ac:dyDescent="0.25">
      <c r="A464" s="514"/>
      <c r="B464" s="519"/>
      <c r="C464" s="519"/>
      <c r="D464" s="519"/>
      <c r="E464" s="519"/>
      <c r="F464" s="519"/>
      <c r="G464" s="519"/>
      <c r="H464" s="519"/>
      <c r="I464" s="514"/>
      <c r="J464" s="519"/>
      <c r="K464" s="474"/>
      <c r="L464" s="474"/>
      <c r="M464" s="474"/>
      <c r="N464" s="474"/>
      <c r="O464" s="474"/>
      <c r="P464" s="474"/>
      <c r="Q464" s="474"/>
      <c r="R464" s="474"/>
      <c r="S464" s="474"/>
      <c r="T464" s="474"/>
      <c r="U464" s="474"/>
      <c r="V464" s="474"/>
      <c r="W464" s="474"/>
      <c r="X464" s="474"/>
      <c r="Y464" s="474"/>
      <c r="Z464" s="474"/>
    </row>
    <row r="465" spans="1:26" ht="12.75" customHeight="1" x14ac:dyDescent="0.25">
      <c r="A465" s="514"/>
      <c r="B465" s="519"/>
      <c r="C465" s="519"/>
      <c r="D465" s="519"/>
      <c r="E465" s="519"/>
      <c r="F465" s="519"/>
      <c r="G465" s="519"/>
      <c r="H465" s="519"/>
      <c r="I465" s="514"/>
      <c r="J465" s="519"/>
      <c r="K465" s="474"/>
      <c r="L465" s="474"/>
      <c r="M465" s="474"/>
      <c r="N465" s="474"/>
      <c r="O465" s="474"/>
      <c r="P465" s="474"/>
      <c r="Q465" s="474"/>
      <c r="R465" s="474"/>
      <c r="S465" s="474"/>
      <c r="T465" s="474"/>
      <c r="U465" s="474"/>
      <c r="V465" s="474"/>
      <c r="W465" s="474"/>
      <c r="X465" s="474"/>
      <c r="Y465" s="474"/>
      <c r="Z465" s="474"/>
    </row>
    <row r="466" spans="1:26" ht="12.75" customHeight="1" x14ac:dyDescent="0.25">
      <c r="A466" s="514"/>
      <c r="B466" s="519"/>
      <c r="C466" s="519"/>
      <c r="D466" s="519"/>
      <c r="E466" s="519"/>
      <c r="F466" s="519"/>
      <c r="G466" s="519"/>
      <c r="H466" s="519"/>
      <c r="I466" s="514"/>
      <c r="J466" s="519"/>
      <c r="K466" s="474"/>
      <c r="L466" s="474"/>
      <c r="M466" s="474"/>
      <c r="N466" s="474"/>
      <c r="O466" s="474"/>
      <c r="P466" s="474"/>
      <c r="Q466" s="474"/>
      <c r="R466" s="474"/>
      <c r="S466" s="474"/>
      <c r="T466" s="474"/>
      <c r="U466" s="474"/>
      <c r="V466" s="474"/>
      <c r="W466" s="474"/>
      <c r="X466" s="474"/>
      <c r="Y466" s="474"/>
      <c r="Z466" s="474"/>
    </row>
    <row r="467" spans="1:26" ht="12.75" customHeight="1" x14ac:dyDescent="0.25">
      <c r="A467" s="514"/>
      <c r="B467" s="519"/>
      <c r="C467" s="519"/>
      <c r="D467" s="519"/>
      <c r="E467" s="519"/>
      <c r="F467" s="519"/>
      <c r="G467" s="519"/>
      <c r="H467" s="519"/>
      <c r="I467" s="514"/>
      <c r="J467" s="519"/>
      <c r="K467" s="474"/>
      <c r="L467" s="474"/>
      <c r="M467" s="474"/>
      <c r="N467" s="474"/>
      <c r="O467" s="474"/>
      <c r="P467" s="474"/>
      <c r="Q467" s="474"/>
      <c r="R467" s="474"/>
      <c r="S467" s="474"/>
      <c r="T467" s="474"/>
      <c r="U467" s="474"/>
      <c r="V467" s="474"/>
      <c r="W467" s="474"/>
      <c r="X467" s="474"/>
      <c r="Y467" s="474"/>
      <c r="Z467" s="474"/>
    </row>
    <row r="468" spans="1:26" ht="12.75" customHeight="1" x14ac:dyDescent="0.25">
      <c r="A468" s="514"/>
      <c r="B468" s="519"/>
      <c r="C468" s="519"/>
      <c r="D468" s="519"/>
      <c r="E468" s="519"/>
      <c r="F468" s="519"/>
      <c r="G468" s="519"/>
      <c r="H468" s="519"/>
      <c r="I468" s="514"/>
      <c r="J468" s="519"/>
      <c r="K468" s="474"/>
      <c r="L468" s="474"/>
      <c r="M468" s="474"/>
      <c r="N468" s="474"/>
      <c r="O468" s="474"/>
      <c r="P468" s="474"/>
      <c r="Q468" s="474"/>
      <c r="R468" s="474"/>
      <c r="S468" s="474"/>
      <c r="T468" s="474"/>
      <c r="U468" s="474"/>
      <c r="V468" s="474"/>
      <c r="W468" s="474"/>
      <c r="X468" s="474"/>
      <c r="Y468" s="474"/>
      <c r="Z468" s="474"/>
    </row>
    <row r="469" spans="1:26" ht="12.75" customHeight="1" x14ac:dyDescent="0.25">
      <c r="A469" s="514"/>
      <c r="B469" s="519"/>
      <c r="C469" s="519"/>
      <c r="D469" s="519"/>
      <c r="E469" s="519"/>
      <c r="F469" s="519"/>
      <c r="G469" s="519"/>
      <c r="H469" s="519"/>
      <c r="I469" s="514"/>
      <c r="J469" s="519"/>
      <c r="K469" s="474"/>
      <c r="L469" s="474"/>
      <c r="M469" s="474"/>
      <c r="N469" s="474"/>
      <c r="O469" s="474"/>
      <c r="P469" s="474"/>
      <c r="Q469" s="474"/>
      <c r="R469" s="474"/>
      <c r="S469" s="474"/>
      <c r="T469" s="474"/>
      <c r="U469" s="474"/>
      <c r="V469" s="474"/>
      <c r="W469" s="474"/>
      <c r="X469" s="474"/>
      <c r="Y469" s="474"/>
      <c r="Z469" s="474"/>
    </row>
    <row r="470" spans="1:26" ht="12.75" customHeight="1" x14ac:dyDescent="0.25">
      <c r="A470" s="514"/>
      <c r="B470" s="519"/>
      <c r="C470" s="519"/>
      <c r="D470" s="519"/>
      <c r="E470" s="519"/>
      <c r="F470" s="519"/>
      <c r="G470" s="519"/>
      <c r="H470" s="519"/>
      <c r="I470" s="514"/>
      <c r="J470" s="519"/>
      <c r="K470" s="474"/>
      <c r="L470" s="474"/>
      <c r="M470" s="474"/>
      <c r="N470" s="474"/>
      <c r="O470" s="474"/>
      <c r="P470" s="474"/>
      <c r="Q470" s="474"/>
      <c r="R470" s="474"/>
      <c r="S470" s="474"/>
      <c r="T470" s="474"/>
      <c r="U470" s="474"/>
      <c r="V470" s="474"/>
      <c r="W470" s="474"/>
      <c r="X470" s="474"/>
      <c r="Y470" s="474"/>
      <c r="Z470" s="474"/>
    </row>
    <row r="471" spans="1:26" ht="12.75" customHeight="1" x14ac:dyDescent="0.25">
      <c r="A471" s="514"/>
      <c r="B471" s="519"/>
      <c r="C471" s="519"/>
      <c r="D471" s="519"/>
      <c r="E471" s="519"/>
      <c r="F471" s="519"/>
      <c r="G471" s="519"/>
      <c r="H471" s="519"/>
      <c r="I471" s="514"/>
      <c r="J471" s="519"/>
      <c r="K471" s="474"/>
      <c r="L471" s="474"/>
      <c r="M471" s="474"/>
      <c r="N471" s="474"/>
      <c r="O471" s="474"/>
      <c r="P471" s="474"/>
      <c r="Q471" s="474"/>
      <c r="R471" s="474"/>
      <c r="S471" s="474"/>
      <c r="T471" s="474"/>
      <c r="U471" s="474"/>
      <c r="V471" s="474"/>
      <c r="W471" s="474"/>
      <c r="X471" s="474"/>
      <c r="Y471" s="474"/>
      <c r="Z471" s="474"/>
    </row>
    <row r="472" spans="1:26" ht="12.75" customHeight="1" x14ac:dyDescent="0.25">
      <c r="A472" s="514"/>
      <c r="B472" s="519"/>
      <c r="C472" s="519"/>
      <c r="D472" s="519"/>
      <c r="E472" s="519"/>
      <c r="F472" s="519"/>
      <c r="G472" s="519"/>
      <c r="H472" s="519"/>
      <c r="I472" s="514"/>
      <c r="J472" s="519"/>
      <c r="K472" s="474"/>
      <c r="L472" s="474"/>
      <c r="M472" s="474"/>
      <c r="N472" s="474"/>
      <c r="O472" s="474"/>
      <c r="P472" s="474"/>
      <c r="Q472" s="474"/>
      <c r="R472" s="474"/>
      <c r="S472" s="474"/>
      <c r="T472" s="474"/>
      <c r="U472" s="474"/>
      <c r="V472" s="474"/>
      <c r="W472" s="474"/>
      <c r="X472" s="474"/>
      <c r="Y472" s="474"/>
      <c r="Z472" s="474"/>
    </row>
    <row r="473" spans="1:26" ht="12.75" customHeight="1" x14ac:dyDescent="0.25">
      <c r="A473" s="514"/>
      <c r="B473" s="519"/>
      <c r="C473" s="519"/>
      <c r="D473" s="519"/>
      <c r="E473" s="519"/>
      <c r="F473" s="519"/>
      <c r="G473" s="519"/>
      <c r="H473" s="519"/>
      <c r="I473" s="514"/>
      <c r="J473" s="519"/>
      <c r="K473" s="474"/>
      <c r="L473" s="474"/>
      <c r="M473" s="474"/>
      <c r="N473" s="474"/>
      <c r="O473" s="474"/>
      <c r="P473" s="474"/>
      <c r="Q473" s="474"/>
      <c r="R473" s="474"/>
      <c r="S473" s="474"/>
      <c r="T473" s="474"/>
      <c r="U473" s="474"/>
      <c r="V473" s="474"/>
      <c r="W473" s="474"/>
      <c r="X473" s="474"/>
      <c r="Y473" s="474"/>
      <c r="Z473" s="474"/>
    </row>
    <row r="474" spans="1:26" ht="12.75" customHeight="1" x14ac:dyDescent="0.25">
      <c r="A474" s="514"/>
      <c r="B474" s="519"/>
      <c r="C474" s="519"/>
      <c r="D474" s="519"/>
      <c r="E474" s="519"/>
      <c r="F474" s="519"/>
      <c r="G474" s="519"/>
      <c r="H474" s="519"/>
      <c r="I474" s="514"/>
      <c r="J474" s="519"/>
      <c r="K474" s="474"/>
      <c r="L474" s="474"/>
      <c r="M474" s="474"/>
      <c r="N474" s="474"/>
      <c r="O474" s="474"/>
      <c r="P474" s="474"/>
      <c r="Q474" s="474"/>
      <c r="R474" s="474"/>
      <c r="S474" s="474"/>
      <c r="T474" s="474"/>
      <c r="U474" s="474"/>
      <c r="V474" s="474"/>
      <c r="W474" s="474"/>
      <c r="X474" s="474"/>
      <c r="Y474" s="474"/>
      <c r="Z474" s="474"/>
    </row>
    <row r="475" spans="1:26" ht="12.75" customHeight="1" x14ac:dyDescent="0.25">
      <c r="A475" s="514"/>
      <c r="B475" s="519"/>
      <c r="C475" s="519"/>
      <c r="D475" s="519"/>
      <c r="E475" s="519"/>
      <c r="F475" s="519"/>
      <c r="G475" s="519"/>
      <c r="H475" s="519"/>
      <c r="I475" s="514"/>
      <c r="J475" s="519"/>
      <c r="K475" s="474"/>
      <c r="L475" s="474"/>
      <c r="M475" s="474"/>
      <c r="N475" s="474"/>
      <c r="O475" s="474"/>
      <c r="P475" s="474"/>
      <c r="Q475" s="474"/>
      <c r="R475" s="474"/>
      <c r="S475" s="474"/>
      <c r="T475" s="474"/>
      <c r="U475" s="474"/>
      <c r="V475" s="474"/>
      <c r="W475" s="474"/>
      <c r="X475" s="474"/>
      <c r="Y475" s="474"/>
      <c r="Z475" s="474"/>
    </row>
    <row r="476" spans="1:26" ht="12.75" customHeight="1" x14ac:dyDescent="0.25">
      <c r="A476" s="514"/>
      <c r="B476" s="519"/>
      <c r="C476" s="519"/>
      <c r="D476" s="519"/>
      <c r="E476" s="519"/>
      <c r="F476" s="519"/>
      <c r="G476" s="519"/>
      <c r="H476" s="519"/>
      <c r="I476" s="514"/>
      <c r="J476" s="519"/>
      <c r="K476" s="474"/>
      <c r="L476" s="474"/>
      <c r="M476" s="474"/>
      <c r="N476" s="474"/>
      <c r="O476" s="474"/>
      <c r="P476" s="474"/>
      <c r="Q476" s="474"/>
      <c r="R476" s="474"/>
      <c r="S476" s="474"/>
      <c r="T476" s="474"/>
      <c r="U476" s="474"/>
      <c r="V476" s="474"/>
      <c r="W476" s="474"/>
      <c r="X476" s="474"/>
      <c r="Y476" s="474"/>
      <c r="Z476" s="474"/>
    </row>
    <row r="477" spans="1:26" ht="12.75" customHeight="1" x14ac:dyDescent="0.25">
      <c r="A477" s="514"/>
      <c r="B477" s="519"/>
      <c r="C477" s="519"/>
      <c r="D477" s="519"/>
      <c r="E477" s="519"/>
      <c r="F477" s="519"/>
      <c r="G477" s="519"/>
      <c r="H477" s="519"/>
      <c r="I477" s="514"/>
      <c r="J477" s="519"/>
      <c r="K477" s="474"/>
      <c r="L477" s="474"/>
      <c r="M477" s="474"/>
      <c r="N477" s="474"/>
      <c r="O477" s="474"/>
      <c r="P477" s="474"/>
      <c r="Q477" s="474"/>
      <c r="R477" s="474"/>
      <c r="S477" s="474"/>
      <c r="T477" s="474"/>
      <c r="U477" s="474"/>
      <c r="V477" s="474"/>
      <c r="W477" s="474"/>
      <c r="X477" s="474"/>
      <c r="Y477" s="474"/>
      <c r="Z477" s="474"/>
    </row>
    <row r="478" spans="1:26" ht="12.75" customHeight="1" x14ac:dyDescent="0.25">
      <c r="A478" s="514"/>
      <c r="B478" s="519"/>
      <c r="C478" s="519"/>
      <c r="D478" s="519"/>
      <c r="E478" s="519"/>
      <c r="F478" s="519"/>
      <c r="G478" s="519"/>
      <c r="H478" s="519"/>
      <c r="I478" s="514"/>
      <c r="J478" s="519"/>
      <c r="K478" s="474"/>
      <c r="L478" s="474"/>
      <c r="M478" s="474"/>
      <c r="N478" s="474"/>
      <c r="O478" s="474"/>
      <c r="P478" s="474"/>
      <c r="Q478" s="474"/>
      <c r="R478" s="474"/>
      <c r="S478" s="474"/>
      <c r="T478" s="474"/>
      <c r="U478" s="474"/>
      <c r="V478" s="474"/>
      <c r="W478" s="474"/>
      <c r="X478" s="474"/>
      <c r="Y478" s="474"/>
      <c r="Z478" s="474"/>
    </row>
    <row r="479" spans="1:26" ht="12.75" customHeight="1" x14ac:dyDescent="0.25">
      <c r="A479" s="514"/>
      <c r="B479" s="519"/>
      <c r="C479" s="519"/>
      <c r="D479" s="519"/>
      <c r="E479" s="519"/>
      <c r="F479" s="519"/>
      <c r="G479" s="519"/>
      <c r="H479" s="519"/>
      <c r="I479" s="514"/>
      <c r="J479" s="519"/>
      <c r="K479" s="474"/>
      <c r="L479" s="474"/>
      <c r="M479" s="474"/>
      <c r="N479" s="474"/>
      <c r="O479" s="474"/>
      <c r="P479" s="474"/>
      <c r="Q479" s="474"/>
      <c r="R479" s="474"/>
      <c r="S479" s="474"/>
      <c r="T479" s="474"/>
      <c r="U479" s="474"/>
      <c r="V479" s="474"/>
      <c r="W479" s="474"/>
      <c r="X479" s="474"/>
      <c r="Y479" s="474"/>
      <c r="Z479" s="474"/>
    </row>
    <row r="480" spans="1:26" ht="12.75" customHeight="1" x14ac:dyDescent="0.25">
      <c r="A480" s="514"/>
      <c r="B480" s="519"/>
      <c r="C480" s="519"/>
      <c r="D480" s="519"/>
      <c r="E480" s="519"/>
      <c r="F480" s="519"/>
      <c r="G480" s="519"/>
      <c r="H480" s="519"/>
      <c r="I480" s="514"/>
      <c r="J480" s="519"/>
      <c r="K480" s="474"/>
      <c r="L480" s="474"/>
      <c r="M480" s="474"/>
      <c r="N480" s="474"/>
      <c r="O480" s="474"/>
      <c r="P480" s="474"/>
      <c r="Q480" s="474"/>
      <c r="R480" s="474"/>
      <c r="S480" s="474"/>
      <c r="T480" s="474"/>
      <c r="U480" s="474"/>
      <c r="V480" s="474"/>
      <c r="W480" s="474"/>
      <c r="X480" s="474"/>
      <c r="Y480" s="474"/>
      <c r="Z480" s="474"/>
    </row>
    <row r="481" spans="1:26" ht="12.75" customHeight="1" x14ac:dyDescent="0.25">
      <c r="A481" s="514"/>
      <c r="B481" s="519"/>
      <c r="C481" s="519"/>
      <c r="D481" s="519"/>
      <c r="E481" s="519"/>
      <c r="F481" s="519"/>
      <c r="G481" s="519"/>
      <c r="H481" s="519"/>
      <c r="I481" s="514"/>
      <c r="J481" s="519"/>
      <c r="K481" s="474"/>
      <c r="L481" s="474"/>
      <c r="M481" s="474"/>
      <c r="N481" s="474"/>
      <c r="O481" s="474"/>
      <c r="P481" s="474"/>
      <c r="Q481" s="474"/>
      <c r="R481" s="474"/>
      <c r="S481" s="474"/>
      <c r="T481" s="474"/>
      <c r="U481" s="474"/>
      <c r="V481" s="474"/>
      <c r="W481" s="474"/>
      <c r="X481" s="474"/>
      <c r="Y481" s="474"/>
      <c r="Z481" s="474"/>
    </row>
    <row r="482" spans="1:26" ht="12.75" customHeight="1" x14ac:dyDescent="0.25">
      <c r="A482" s="514"/>
      <c r="B482" s="519"/>
      <c r="C482" s="519"/>
      <c r="D482" s="519"/>
      <c r="E482" s="519"/>
      <c r="F482" s="519"/>
      <c r="G482" s="519"/>
      <c r="H482" s="519"/>
      <c r="I482" s="514"/>
      <c r="J482" s="519"/>
      <c r="K482" s="474"/>
      <c r="L482" s="474"/>
      <c r="M482" s="474"/>
      <c r="N482" s="474"/>
      <c r="O482" s="474"/>
      <c r="P482" s="474"/>
      <c r="Q482" s="474"/>
      <c r="R482" s="474"/>
      <c r="S482" s="474"/>
      <c r="T482" s="474"/>
      <c r="U482" s="474"/>
      <c r="V482" s="474"/>
      <c r="W482" s="474"/>
      <c r="X482" s="474"/>
      <c r="Y482" s="474"/>
      <c r="Z482" s="474"/>
    </row>
    <row r="483" spans="1:26" ht="12.75" customHeight="1" x14ac:dyDescent="0.25">
      <c r="A483" s="514"/>
      <c r="B483" s="519"/>
      <c r="C483" s="519"/>
      <c r="D483" s="519"/>
      <c r="E483" s="519"/>
      <c r="F483" s="519"/>
      <c r="G483" s="519"/>
      <c r="H483" s="519"/>
      <c r="I483" s="514"/>
      <c r="J483" s="519"/>
      <c r="K483" s="474"/>
      <c r="L483" s="474"/>
      <c r="M483" s="474"/>
      <c r="N483" s="474"/>
      <c r="O483" s="474"/>
      <c r="P483" s="474"/>
      <c r="Q483" s="474"/>
      <c r="R483" s="474"/>
      <c r="S483" s="474"/>
      <c r="T483" s="474"/>
      <c r="U483" s="474"/>
      <c r="V483" s="474"/>
      <c r="W483" s="474"/>
      <c r="X483" s="474"/>
      <c r="Y483" s="474"/>
      <c r="Z483" s="474"/>
    </row>
    <row r="484" spans="1:26" ht="12.75" customHeight="1" x14ac:dyDescent="0.25">
      <c r="A484" s="514"/>
      <c r="B484" s="519"/>
      <c r="C484" s="519"/>
      <c r="D484" s="519"/>
      <c r="E484" s="519"/>
      <c r="F484" s="519"/>
      <c r="G484" s="519"/>
      <c r="H484" s="519"/>
      <c r="I484" s="514"/>
      <c r="J484" s="519"/>
      <c r="K484" s="474"/>
      <c r="L484" s="474"/>
      <c r="M484" s="474"/>
      <c r="N484" s="474"/>
      <c r="O484" s="474"/>
      <c r="P484" s="474"/>
      <c r="Q484" s="474"/>
      <c r="R484" s="474"/>
      <c r="S484" s="474"/>
      <c r="T484" s="474"/>
      <c r="U484" s="474"/>
      <c r="V484" s="474"/>
      <c r="W484" s="474"/>
      <c r="X484" s="474"/>
      <c r="Y484" s="474"/>
      <c r="Z484" s="474"/>
    </row>
    <row r="485" spans="1:26" ht="12.75" customHeight="1" x14ac:dyDescent="0.25">
      <c r="A485" s="514"/>
      <c r="B485" s="519"/>
      <c r="C485" s="519"/>
      <c r="D485" s="519"/>
      <c r="E485" s="519"/>
      <c r="F485" s="519"/>
      <c r="G485" s="519"/>
      <c r="H485" s="519"/>
      <c r="I485" s="514"/>
      <c r="J485" s="519"/>
      <c r="K485" s="474"/>
      <c r="L485" s="474"/>
      <c r="M485" s="474"/>
      <c r="N485" s="474"/>
      <c r="O485" s="474"/>
      <c r="P485" s="474"/>
      <c r="Q485" s="474"/>
      <c r="R485" s="474"/>
      <c r="S485" s="474"/>
      <c r="T485" s="474"/>
      <c r="U485" s="474"/>
      <c r="V485" s="474"/>
      <c r="W485" s="474"/>
      <c r="X485" s="474"/>
      <c r="Y485" s="474"/>
      <c r="Z485" s="474"/>
    </row>
    <row r="486" spans="1:26" ht="12.75" customHeight="1" x14ac:dyDescent="0.25">
      <c r="A486" s="514"/>
      <c r="B486" s="519"/>
      <c r="C486" s="519"/>
      <c r="D486" s="519"/>
      <c r="E486" s="519"/>
      <c r="F486" s="519"/>
      <c r="G486" s="519"/>
      <c r="H486" s="519"/>
      <c r="I486" s="514"/>
      <c r="J486" s="519"/>
      <c r="K486" s="474"/>
      <c r="L486" s="474"/>
      <c r="M486" s="474"/>
      <c r="N486" s="474"/>
      <c r="O486" s="474"/>
      <c r="P486" s="474"/>
      <c r="Q486" s="474"/>
      <c r="R486" s="474"/>
      <c r="S486" s="474"/>
      <c r="T486" s="474"/>
      <c r="U486" s="474"/>
      <c r="V486" s="474"/>
      <c r="W486" s="474"/>
      <c r="X486" s="474"/>
      <c r="Y486" s="474"/>
      <c r="Z486" s="474"/>
    </row>
    <row r="487" spans="1:26" ht="12.75" customHeight="1" x14ac:dyDescent="0.25">
      <c r="A487" s="514"/>
      <c r="B487" s="519"/>
      <c r="C487" s="519"/>
      <c r="D487" s="519"/>
      <c r="E487" s="519"/>
      <c r="F487" s="519"/>
      <c r="G487" s="519"/>
      <c r="H487" s="519"/>
      <c r="I487" s="514"/>
      <c r="J487" s="519"/>
      <c r="K487" s="474"/>
      <c r="L487" s="474"/>
      <c r="M487" s="474"/>
      <c r="N487" s="474"/>
      <c r="O487" s="474"/>
      <c r="P487" s="474"/>
      <c r="Q487" s="474"/>
      <c r="R487" s="474"/>
      <c r="S487" s="474"/>
      <c r="T487" s="474"/>
      <c r="U487" s="474"/>
      <c r="V487" s="474"/>
      <c r="W487" s="474"/>
      <c r="X487" s="474"/>
      <c r="Y487" s="474"/>
      <c r="Z487" s="474"/>
    </row>
    <row r="488" spans="1:26" ht="12.75" customHeight="1" x14ac:dyDescent="0.25">
      <c r="A488" s="514"/>
      <c r="B488" s="519"/>
      <c r="C488" s="519"/>
      <c r="D488" s="519"/>
      <c r="E488" s="519"/>
      <c r="F488" s="519"/>
      <c r="G488" s="519"/>
      <c r="H488" s="519"/>
      <c r="I488" s="514"/>
      <c r="J488" s="519"/>
      <c r="K488" s="474"/>
      <c r="L488" s="474"/>
      <c r="M488" s="474"/>
      <c r="N488" s="474"/>
      <c r="O488" s="474"/>
      <c r="P488" s="474"/>
      <c r="Q488" s="474"/>
      <c r="R488" s="474"/>
      <c r="S488" s="474"/>
      <c r="T488" s="474"/>
      <c r="U488" s="474"/>
      <c r="V488" s="474"/>
      <c r="W488" s="474"/>
      <c r="X488" s="474"/>
      <c r="Y488" s="474"/>
      <c r="Z488" s="474"/>
    </row>
    <row r="489" spans="1:26" ht="12.75" customHeight="1" x14ac:dyDescent="0.25">
      <c r="A489" s="514"/>
      <c r="B489" s="519"/>
      <c r="C489" s="519"/>
      <c r="D489" s="519"/>
      <c r="E489" s="519"/>
      <c r="F489" s="519"/>
      <c r="G489" s="519"/>
      <c r="H489" s="519"/>
      <c r="I489" s="514"/>
      <c r="J489" s="519"/>
      <c r="K489" s="474"/>
      <c r="L489" s="474"/>
      <c r="M489" s="474"/>
      <c r="N489" s="474"/>
      <c r="O489" s="474"/>
      <c r="P489" s="474"/>
      <c r="Q489" s="474"/>
      <c r="R489" s="474"/>
      <c r="S489" s="474"/>
      <c r="T489" s="474"/>
      <c r="U489" s="474"/>
      <c r="V489" s="474"/>
      <c r="W489" s="474"/>
      <c r="X489" s="474"/>
      <c r="Y489" s="474"/>
      <c r="Z489" s="474"/>
    </row>
    <row r="490" spans="1:26" ht="12.75" customHeight="1" x14ac:dyDescent="0.25">
      <c r="A490" s="514"/>
      <c r="B490" s="519"/>
      <c r="C490" s="519"/>
      <c r="D490" s="519"/>
      <c r="E490" s="519"/>
      <c r="F490" s="519"/>
      <c r="G490" s="519"/>
      <c r="H490" s="519"/>
      <c r="I490" s="514"/>
      <c r="J490" s="519"/>
      <c r="K490" s="474"/>
      <c r="L490" s="474"/>
      <c r="M490" s="474"/>
      <c r="N490" s="474"/>
      <c r="O490" s="474"/>
      <c r="P490" s="474"/>
      <c r="Q490" s="474"/>
      <c r="R490" s="474"/>
      <c r="S490" s="474"/>
      <c r="T490" s="474"/>
      <c r="U490" s="474"/>
      <c r="V490" s="474"/>
      <c r="W490" s="474"/>
      <c r="X490" s="474"/>
      <c r="Y490" s="474"/>
      <c r="Z490" s="474"/>
    </row>
    <row r="491" spans="1:26" ht="12.75" customHeight="1" x14ac:dyDescent="0.25">
      <c r="A491" s="514"/>
      <c r="B491" s="519"/>
      <c r="C491" s="519"/>
      <c r="D491" s="519"/>
      <c r="E491" s="519"/>
      <c r="F491" s="519"/>
      <c r="G491" s="519"/>
      <c r="H491" s="519"/>
      <c r="I491" s="514"/>
      <c r="J491" s="519"/>
      <c r="K491" s="474"/>
      <c r="L491" s="474"/>
      <c r="M491" s="474"/>
      <c r="N491" s="474"/>
      <c r="O491" s="474"/>
      <c r="P491" s="474"/>
      <c r="Q491" s="474"/>
      <c r="R491" s="474"/>
      <c r="S491" s="474"/>
      <c r="T491" s="474"/>
      <c r="U491" s="474"/>
      <c r="V491" s="474"/>
      <c r="W491" s="474"/>
      <c r="X491" s="474"/>
      <c r="Y491" s="474"/>
      <c r="Z491" s="474"/>
    </row>
    <row r="492" spans="1:26" ht="12.75" customHeight="1" x14ac:dyDescent="0.25">
      <c r="A492" s="514"/>
      <c r="B492" s="519"/>
      <c r="C492" s="519"/>
      <c r="D492" s="519"/>
      <c r="E492" s="519"/>
      <c r="F492" s="519"/>
      <c r="G492" s="519"/>
      <c r="H492" s="519"/>
      <c r="I492" s="514"/>
      <c r="J492" s="519"/>
      <c r="K492" s="474"/>
      <c r="L492" s="474"/>
      <c r="M492" s="474"/>
      <c r="N492" s="474"/>
      <c r="O492" s="474"/>
      <c r="P492" s="474"/>
      <c r="Q492" s="474"/>
      <c r="R492" s="474"/>
      <c r="S492" s="474"/>
      <c r="T492" s="474"/>
      <c r="U492" s="474"/>
      <c r="V492" s="474"/>
      <c r="W492" s="474"/>
      <c r="X492" s="474"/>
      <c r="Y492" s="474"/>
      <c r="Z492" s="474"/>
    </row>
    <row r="493" spans="1:26" ht="12.75" customHeight="1" x14ac:dyDescent="0.25">
      <c r="A493" s="514"/>
      <c r="B493" s="519"/>
      <c r="C493" s="519"/>
      <c r="D493" s="519"/>
      <c r="E493" s="519"/>
      <c r="F493" s="519"/>
      <c r="G493" s="519"/>
      <c r="H493" s="519"/>
      <c r="I493" s="514"/>
      <c r="J493" s="519"/>
      <c r="K493" s="474"/>
      <c r="L493" s="474"/>
      <c r="M493" s="474"/>
      <c r="N493" s="474"/>
      <c r="O493" s="474"/>
      <c r="P493" s="474"/>
      <c r="Q493" s="474"/>
      <c r="R493" s="474"/>
      <c r="S493" s="474"/>
      <c r="T493" s="474"/>
      <c r="U493" s="474"/>
      <c r="V493" s="474"/>
      <c r="W493" s="474"/>
      <c r="X493" s="474"/>
      <c r="Y493" s="474"/>
      <c r="Z493" s="474"/>
    </row>
    <row r="494" spans="1:26" ht="12.75" customHeight="1" x14ac:dyDescent="0.25">
      <c r="A494" s="514"/>
      <c r="B494" s="519"/>
      <c r="C494" s="519"/>
      <c r="D494" s="519"/>
      <c r="E494" s="519"/>
      <c r="F494" s="519"/>
      <c r="G494" s="519"/>
      <c r="H494" s="519"/>
      <c r="I494" s="514"/>
      <c r="J494" s="519"/>
      <c r="K494" s="474"/>
      <c r="L494" s="474"/>
      <c r="M494" s="474"/>
      <c r="N494" s="474"/>
      <c r="O494" s="474"/>
      <c r="P494" s="474"/>
      <c r="Q494" s="474"/>
      <c r="R494" s="474"/>
      <c r="S494" s="474"/>
      <c r="T494" s="474"/>
      <c r="U494" s="474"/>
      <c r="V494" s="474"/>
      <c r="W494" s="474"/>
      <c r="X494" s="474"/>
      <c r="Y494" s="474"/>
      <c r="Z494" s="474"/>
    </row>
    <row r="495" spans="1:26" ht="12.75" customHeight="1" x14ac:dyDescent="0.25">
      <c r="A495" s="514"/>
      <c r="B495" s="519"/>
      <c r="C495" s="519"/>
      <c r="D495" s="519"/>
      <c r="E495" s="519"/>
      <c r="F495" s="519"/>
      <c r="G495" s="519"/>
      <c r="H495" s="519"/>
      <c r="I495" s="514"/>
      <c r="J495" s="519"/>
      <c r="K495" s="474"/>
      <c r="L495" s="474"/>
      <c r="M495" s="474"/>
      <c r="N495" s="474"/>
      <c r="O495" s="474"/>
      <c r="P495" s="474"/>
      <c r="Q495" s="474"/>
      <c r="R495" s="474"/>
      <c r="S495" s="474"/>
      <c r="T495" s="474"/>
      <c r="U495" s="474"/>
      <c r="V495" s="474"/>
      <c r="W495" s="474"/>
      <c r="X495" s="474"/>
      <c r="Y495" s="474"/>
      <c r="Z495" s="474"/>
    </row>
    <row r="496" spans="1:26" ht="12.75" customHeight="1" x14ac:dyDescent="0.25">
      <c r="A496" s="514"/>
      <c r="B496" s="519"/>
      <c r="C496" s="519"/>
      <c r="D496" s="519"/>
      <c r="E496" s="519"/>
      <c r="F496" s="519"/>
      <c r="G496" s="519"/>
      <c r="H496" s="519"/>
      <c r="I496" s="514"/>
      <c r="J496" s="519"/>
      <c r="K496" s="474"/>
      <c r="L496" s="474"/>
      <c r="M496" s="474"/>
      <c r="N496" s="474"/>
      <c r="O496" s="474"/>
      <c r="P496" s="474"/>
      <c r="Q496" s="474"/>
      <c r="R496" s="474"/>
      <c r="S496" s="474"/>
      <c r="T496" s="474"/>
      <c r="U496" s="474"/>
      <c r="V496" s="474"/>
      <c r="W496" s="474"/>
      <c r="X496" s="474"/>
      <c r="Y496" s="474"/>
      <c r="Z496" s="474"/>
    </row>
    <row r="497" spans="1:26" ht="12.75" customHeight="1" x14ac:dyDescent="0.25">
      <c r="A497" s="514"/>
      <c r="B497" s="519"/>
      <c r="C497" s="519"/>
      <c r="D497" s="519"/>
      <c r="E497" s="519"/>
      <c r="F497" s="519"/>
      <c r="G497" s="519"/>
      <c r="H497" s="519"/>
      <c r="I497" s="514"/>
      <c r="J497" s="519"/>
      <c r="K497" s="474"/>
      <c r="L497" s="474"/>
      <c r="M497" s="474"/>
      <c r="N497" s="474"/>
      <c r="O497" s="474"/>
      <c r="P497" s="474"/>
      <c r="Q497" s="474"/>
      <c r="R497" s="474"/>
      <c r="S497" s="474"/>
      <c r="T497" s="474"/>
      <c r="U497" s="474"/>
      <c r="V497" s="474"/>
      <c r="W497" s="474"/>
      <c r="X497" s="474"/>
      <c r="Y497" s="474"/>
      <c r="Z497" s="474"/>
    </row>
    <row r="498" spans="1:26" ht="12.75" customHeight="1" x14ac:dyDescent="0.25">
      <c r="A498" s="514"/>
      <c r="B498" s="519"/>
      <c r="C498" s="519"/>
      <c r="D498" s="519"/>
      <c r="E498" s="519"/>
      <c r="F498" s="519"/>
      <c r="G498" s="519"/>
      <c r="H498" s="519"/>
      <c r="I498" s="514"/>
      <c r="J498" s="519"/>
      <c r="K498" s="474"/>
      <c r="L498" s="474"/>
      <c r="M498" s="474"/>
      <c r="N498" s="474"/>
      <c r="O498" s="474"/>
      <c r="P498" s="474"/>
      <c r="Q498" s="474"/>
      <c r="R498" s="474"/>
      <c r="S498" s="474"/>
      <c r="T498" s="474"/>
      <c r="U498" s="474"/>
      <c r="V498" s="474"/>
      <c r="W498" s="474"/>
      <c r="X498" s="474"/>
      <c r="Y498" s="474"/>
      <c r="Z498" s="474"/>
    </row>
    <row r="499" spans="1:26" ht="12.75" customHeight="1" x14ac:dyDescent="0.25">
      <c r="A499" s="514"/>
      <c r="B499" s="519"/>
      <c r="C499" s="519"/>
      <c r="D499" s="519"/>
      <c r="E499" s="519"/>
      <c r="F499" s="519"/>
      <c r="G499" s="519"/>
      <c r="H499" s="519"/>
      <c r="I499" s="514"/>
      <c r="J499" s="519"/>
      <c r="K499" s="474"/>
      <c r="L499" s="474"/>
      <c r="M499" s="474"/>
      <c r="N499" s="474"/>
      <c r="O499" s="474"/>
      <c r="P499" s="474"/>
      <c r="Q499" s="474"/>
      <c r="R499" s="474"/>
      <c r="S499" s="474"/>
      <c r="T499" s="474"/>
      <c r="U499" s="474"/>
      <c r="V499" s="474"/>
      <c r="W499" s="474"/>
      <c r="X499" s="474"/>
      <c r="Y499" s="474"/>
      <c r="Z499" s="474"/>
    </row>
    <row r="500" spans="1:26" ht="12.75" customHeight="1" x14ac:dyDescent="0.25">
      <c r="A500" s="514"/>
      <c r="B500" s="519"/>
      <c r="C500" s="519"/>
      <c r="D500" s="519"/>
      <c r="E500" s="519"/>
      <c r="F500" s="519"/>
      <c r="G500" s="519"/>
      <c r="H500" s="519"/>
      <c r="I500" s="514"/>
      <c r="J500" s="519"/>
      <c r="K500" s="474"/>
      <c r="L500" s="474"/>
      <c r="M500" s="474"/>
      <c r="N500" s="474"/>
      <c r="O500" s="474"/>
      <c r="P500" s="474"/>
      <c r="Q500" s="474"/>
      <c r="R500" s="474"/>
      <c r="S500" s="474"/>
      <c r="T500" s="474"/>
      <c r="U500" s="474"/>
      <c r="V500" s="474"/>
      <c r="W500" s="474"/>
      <c r="X500" s="474"/>
      <c r="Y500" s="474"/>
      <c r="Z500" s="474"/>
    </row>
    <row r="501" spans="1:26" ht="12.75" customHeight="1" x14ac:dyDescent="0.25">
      <c r="A501" s="514"/>
      <c r="B501" s="519"/>
      <c r="C501" s="519"/>
      <c r="D501" s="519"/>
      <c r="E501" s="519"/>
      <c r="F501" s="519"/>
      <c r="G501" s="519"/>
      <c r="H501" s="519"/>
      <c r="I501" s="514"/>
      <c r="J501" s="519"/>
      <c r="K501" s="474"/>
      <c r="L501" s="474"/>
      <c r="M501" s="474"/>
      <c r="N501" s="474"/>
      <c r="O501" s="474"/>
      <c r="P501" s="474"/>
      <c r="Q501" s="474"/>
      <c r="R501" s="474"/>
      <c r="S501" s="474"/>
      <c r="T501" s="474"/>
      <c r="U501" s="474"/>
      <c r="V501" s="474"/>
      <c r="W501" s="474"/>
      <c r="X501" s="474"/>
      <c r="Y501" s="474"/>
      <c r="Z501" s="474"/>
    </row>
    <row r="502" spans="1:26" ht="12.75" customHeight="1" x14ac:dyDescent="0.25">
      <c r="A502" s="514"/>
      <c r="B502" s="519"/>
      <c r="C502" s="519"/>
      <c r="D502" s="519"/>
      <c r="E502" s="519"/>
      <c r="F502" s="519"/>
      <c r="G502" s="519"/>
      <c r="H502" s="519"/>
      <c r="I502" s="514"/>
      <c r="J502" s="519"/>
      <c r="K502" s="474"/>
      <c r="L502" s="474"/>
      <c r="M502" s="474"/>
      <c r="N502" s="474"/>
      <c r="O502" s="474"/>
      <c r="P502" s="474"/>
      <c r="Q502" s="474"/>
      <c r="R502" s="474"/>
      <c r="S502" s="474"/>
      <c r="T502" s="474"/>
      <c r="U502" s="474"/>
      <c r="V502" s="474"/>
      <c r="W502" s="474"/>
      <c r="X502" s="474"/>
      <c r="Y502" s="474"/>
      <c r="Z502" s="474"/>
    </row>
    <row r="503" spans="1:26" ht="12.75" customHeight="1" x14ac:dyDescent="0.25">
      <c r="A503" s="514"/>
      <c r="B503" s="519"/>
      <c r="C503" s="519"/>
      <c r="D503" s="519"/>
      <c r="E503" s="519"/>
      <c r="F503" s="519"/>
      <c r="G503" s="519"/>
      <c r="H503" s="519"/>
      <c r="I503" s="514"/>
      <c r="J503" s="519"/>
      <c r="K503" s="474"/>
      <c r="L503" s="474"/>
      <c r="M503" s="474"/>
      <c r="N503" s="474"/>
      <c r="O503" s="474"/>
      <c r="P503" s="474"/>
      <c r="Q503" s="474"/>
      <c r="R503" s="474"/>
      <c r="S503" s="474"/>
      <c r="T503" s="474"/>
      <c r="U503" s="474"/>
      <c r="V503" s="474"/>
      <c r="W503" s="474"/>
      <c r="X503" s="474"/>
      <c r="Y503" s="474"/>
      <c r="Z503" s="474"/>
    </row>
    <row r="504" spans="1:26" ht="12.75" customHeight="1" x14ac:dyDescent="0.25">
      <c r="A504" s="514"/>
      <c r="B504" s="519"/>
      <c r="C504" s="519"/>
      <c r="D504" s="519"/>
      <c r="E504" s="519"/>
      <c r="F504" s="519"/>
      <c r="G504" s="519"/>
      <c r="H504" s="519"/>
      <c r="I504" s="514"/>
      <c r="J504" s="519"/>
      <c r="K504" s="474"/>
      <c r="L504" s="474"/>
      <c r="M504" s="474"/>
      <c r="N504" s="474"/>
      <c r="O504" s="474"/>
      <c r="P504" s="474"/>
      <c r="Q504" s="474"/>
      <c r="R504" s="474"/>
      <c r="S504" s="474"/>
      <c r="T504" s="474"/>
      <c r="U504" s="474"/>
      <c r="V504" s="474"/>
      <c r="W504" s="474"/>
      <c r="X504" s="474"/>
      <c r="Y504" s="474"/>
      <c r="Z504" s="474"/>
    </row>
    <row r="505" spans="1:26" ht="12.75" customHeight="1" x14ac:dyDescent="0.25">
      <c r="A505" s="514"/>
      <c r="B505" s="519"/>
      <c r="C505" s="519"/>
      <c r="D505" s="519"/>
      <c r="E505" s="519"/>
      <c r="F505" s="519"/>
      <c r="G505" s="519"/>
      <c r="H505" s="519"/>
      <c r="I505" s="514"/>
      <c r="J505" s="519"/>
      <c r="K505" s="474"/>
      <c r="L505" s="474"/>
      <c r="M505" s="474"/>
      <c r="N505" s="474"/>
      <c r="O505" s="474"/>
      <c r="P505" s="474"/>
      <c r="Q505" s="474"/>
      <c r="R505" s="474"/>
      <c r="S505" s="474"/>
      <c r="T505" s="474"/>
      <c r="U505" s="474"/>
      <c r="V505" s="474"/>
      <c r="W505" s="474"/>
      <c r="X505" s="474"/>
      <c r="Y505" s="474"/>
      <c r="Z505" s="474"/>
    </row>
    <row r="506" spans="1:26" ht="12.75" customHeight="1" x14ac:dyDescent="0.25">
      <c r="A506" s="514"/>
      <c r="B506" s="519"/>
      <c r="C506" s="519"/>
      <c r="D506" s="519"/>
      <c r="E506" s="519"/>
      <c r="F506" s="519"/>
      <c r="G506" s="519"/>
      <c r="H506" s="519"/>
      <c r="I506" s="514"/>
      <c r="J506" s="519"/>
      <c r="K506" s="474"/>
      <c r="L506" s="474"/>
      <c r="M506" s="474"/>
      <c r="N506" s="474"/>
      <c r="O506" s="474"/>
      <c r="P506" s="474"/>
      <c r="Q506" s="474"/>
      <c r="R506" s="474"/>
      <c r="S506" s="474"/>
      <c r="T506" s="474"/>
      <c r="U506" s="474"/>
      <c r="V506" s="474"/>
      <c r="W506" s="474"/>
      <c r="X506" s="474"/>
      <c r="Y506" s="474"/>
      <c r="Z506" s="474"/>
    </row>
    <row r="507" spans="1:26" ht="12.75" customHeight="1" x14ac:dyDescent="0.25">
      <c r="A507" s="514"/>
      <c r="B507" s="519"/>
      <c r="C507" s="519"/>
      <c r="D507" s="519"/>
      <c r="E507" s="519"/>
      <c r="F507" s="519"/>
      <c r="G507" s="519"/>
      <c r="H507" s="519"/>
      <c r="I507" s="514"/>
      <c r="J507" s="519"/>
      <c r="K507" s="474"/>
      <c r="L507" s="474"/>
      <c r="M507" s="474"/>
      <c r="N507" s="474"/>
      <c r="O507" s="474"/>
      <c r="P507" s="474"/>
      <c r="Q507" s="474"/>
      <c r="R507" s="474"/>
      <c r="S507" s="474"/>
      <c r="T507" s="474"/>
      <c r="U507" s="474"/>
      <c r="V507" s="474"/>
      <c r="W507" s="474"/>
      <c r="X507" s="474"/>
      <c r="Y507" s="474"/>
      <c r="Z507" s="474"/>
    </row>
    <row r="508" spans="1:26" ht="12.75" customHeight="1" x14ac:dyDescent="0.25">
      <c r="A508" s="514"/>
      <c r="B508" s="519"/>
      <c r="C508" s="519"/>
      <c r="D508" s="519"/>
      <c r="E508" s="519"/>
      <c r="F508" s="519"/>
      <c r="G508" s="519"/>
      <c r="H508" s="519"/>
      <c r="I508" s="514"/>
      <c r="J508" s="519"/>
      <c r="K508" s="474"/>
      <c r="L508" s="474"/>
      <c r="M508" s="474"/>
      <c r="N508" s="474"/>
      <c r="O508" s="474"/>
      <c r="P508" s="474"/>
      <c r="Q508" s="474"/>
      <c r="R508" s="474"/>
      <c r="S508" s="474"/>
      <c r="T508" s="474"/>
      <c r="U508" s="474"/>
      <c r="V508" s="474"/>
      <c r="W508" s="474"/>
      <c r="X508" s="474"/>
      <c r="Y508" s="474"/>
      <c r="Z508" s="474"/>
    </row>
    <row r="509" spans="1:26" ht="12.75" customHeight="1" x14ac:dyDescent="0.25">
      <c r="A509" s="514"/>
      <c r="B509" s="519"/>
      <c r="C509" s="519"/>
      <c r="D509" s="519"/>
      <c r="E509" s="519"/>
      <c r="F509" s="519"/>
      <c r="G509" s="519"/>
      <c r="H509" s="519"/>
      <c r="I509" s="514"/>
      <c r="J509" s="519"/>
      <c r="K509" s="474"/>
      <c r="L509" s="474"/>
      <c r="M509" s="474"/>
      <c r="N509" s="474"/>
      <c r="O509" s="474"/>
      <c r="P509" s="474"/>
      <c r="Q509" s="474"/>
      <c r="R509" s="474"/>
      <c r="S509" s="474"/>
      <c r="T509" s="474"/>
      <c r="U509" s="474"/>
      <c r="V509" s="474"/>
      <c r="W509" s="474"/>
      <c r="X509" s="474"/>
      <c r="Y509" s="474"/>
      <c r="Z509" s="474"/>
    </row>
    <row r="510" spans="1:26" ht="12.75" customHeight="1" x14ac:dyDescent="0.25">
      <c r="A510" s="514"/>
      <c r="B510" s="519"/>
      <c r="C510" s="519"/>
      <c r="D510" s="519"/>
      <c r="E510" s="519"/>
      <c r="F510" s="519"/>
      <c r="G510" s="519"/>
      <c r="H510" s="519"/>
      <c r="I510" s="514"/>
      <c r="J510" s="519"/>
      <c r="K510" s="474"/>
      <c r="L510" s="474"/>
      <c r="M510" s="474"/>
      <c r="N510" s="474"/>
      <c r="O510" s="474"/>
      <c r="P510" s="474"/>
      <c r="Q510" s="474"/>
      <c r="R510" s="474"/>
      <c r="S510" s="474"/>
      <c r="T510" s="474"/>
      <c r="U510" s="474"/>
      <c r="V510" s="474"/>
      <c r="W510" s="474"/>
      <c r="X510" s="474"/>
      <c r="Y510" s="474"/>
      <c r="Z510" s="474"/>
    </row>
    <row r="511" spans="1:26" ht="12.75" customHeight="1" x14ac:dyDescent="0.25">
      <c r="A511" s="514"/>
      <c r="B511" s="519"/>
      <c r="C511" s="519"/>
      <c r="D511" s="519"/>
      <c r="E511" s="519"/>
      <c r="F511" s="519"/>
      <c r="G511" s="519"/>
      <c r="H511" s="519"/>
      <c r="I511" s="514"/>
      <c r="J511" s="519"/>
      <c r="K511" s="474"/>
      <c r="L511" s="474"/>
      <c r="M511" s="474"/>
      <c r="N511" s="474"/>
      <c r="O511" s="474"/>
      <c r="P511" s="474"/>
      <c r="Q511" s="474"/>
      <c r="R511" s="474"/>
      <c r="S511" s="474"/>
      <c r="T511" s="474"/>
      <c r="U511" s="474"/>
      <c r="V511" s="474"/>
      <c r="W511" s="474"/>
      <c r="X511" s="474"/>
      <c r="Y511" s="474"/>
      <c r="Z511" s="474"/>
    </row>
    <row r="512" spans="1:26" ht="12.75" customHeight="1" x14ac:dyDescent="0.25">
      <c r="A512" s="514"/>
      <c r="B512" s="519"/>
      <c r="C512" s="519"/>
      <c r="D512" s="519"/>
      <c r="E512" s="519"/>
      <c r="F512" s="519"/>
      <c r="G512" s="519"/>
      <c r="H512" s="519"/>
      <c r="I512" s="514"/>
      <c r="J512" s="519"/>
      <c r="K512" s="474"/>
      <c r="L512" s="474"/>
      <c r="M512" s="474"/>
      <c r="N512" s="474"/>
      <c r="O512" s="474"/>
      <c r="P512" s="474"/>
      <c r="Q512" s="474"/>
      <c r="R512" s="474"/>
      <c r="S512" s="474"/>
      <c r="T512" s="474"/>
      <c r="U512" s="474"/>
      <c r="V512" s="474"/>
      <c r="W512" s="474"/>
      <c r="X512" s="474"/>
      <c r="Y512" s="474"/>
      <c r="Z512" s="474"/>
    </row>
    <row r="513" spans="1:26" ht="12.75" customHeight="1" x14ac:dyDescent="0.25">
      <c r="A513" s="514"/>
      <c r="B513" s="519"/>
      <c r="C513" s="519"/>
      <c r="D513" s="519"/>
      <c r="E513" s="519"/>
      <c r="F513" s="519"/>
      <c r="G513" s="519"/>
      <c r="H513" s="519"/>
      <c r="I513" s="514"/>
      <c r="J513" s="519"/>
      <c r="K513" s="474"/>
      <c r="L513" s="474"/>
      <c r="M513" s="474"/>
      <c r="N513" s="474"/>
      <c r="O513" s="474"/>
      <c r="P513" s="474"/>
      <c r="Q513" s="474"/>
      <c r="R513" s="474"/>
      <c r="S513" s="474"/>
      <c r="T513" s="474"/>
      <c r="U513" s="474"/>
      <c r="V513" s="474"/>
      <c r="W513" s="474"/>
      <c r="X513" s="474"/>
      <c r="Y513" s="474"/>
      <c r="Z513" s="474"/>
    </row>
    <row r="514" spans="1:26" ht="12.75" customHeight="1" x14ac:dyDescent="0.25">
      <c r="A514" s="514"/>
      <c r="B514" s="519"/>
      <c r="C514" s="519"/>
      <c r="D514" s="519"/>
      <c r="E514" s="519"/>
      <c r="F514" s="519"/>
      <c r="G514" s="519"/>
      <c r="H514" s="519"/>
      <c r="I514" s="514"/>
      <c r="J514" s="519"/>
      <c r="K514" s="474"/>
      <c r="L514" s="474"/>
      <c r="M514" s="474"/>
      <c r="N514" s="474"/>
      <c r="O514" s="474"/>
      <c r="P514" s="474"/>
      <c r="Q514" s="474"/>
      <c r="R514" s="474"/>
      <c r="S514" s="474"/>
      <c r="T514" s="474"/>
      <c r="U514" s="474"/>
      <c r="V514" s="474"/>
      <c r="W514" s="474"/>
      <c r="X514" s="474"/>
      <c r="Y514" s="474"/>
      <c r="Z514" s="474"/>
    </row>
    <row r="515" spans="1:26" ht="12.75" customHeight="1" x14ac:dyDescent="0.25">
      <c r="A515" s="514"/>
      <c r="B515" s="519"/>
      <c r="C515" s="519"/>
      <c r="D515" s="519"/>
      <c r="E515" s="519"/>
      <c r="F515" s="519"/>
      <c r="G515" s="519"/>
      <c r="H515" s="519"/>
      <c r="I515" s="514"/>
      <c r="J515" s="519"/>
      <c r="K515" s="474"/>
      <c r="L515" s="474"/>
      <c r="M515" s="474"/>
      <c r="N515" s="474"/>
      <c r="O515" s="474"/>
      <c r="P515" s="474"/>
      <c r="Q515" s="474"/>
      <c r="R515" s="474"/>
      <c r="S515" s="474"/>
      <c r="T515" s="474"/>
      <c r="U515" s="474"/>
      <c r="V515" s="474"/>
      <c r="W515" s="474"/>
      <c r="X515" s="474"/>
      <c r="Y515" s="474"/>
      <c r="Z515" s="474"/>
    </row>
    <row r="516" spans="1:26" ht="12.75" customHeight="1" x14ac:dyDescent="0.25">
      <c r="A516" s="514"/>
      <c r="B516" s="519"/>
      <c r="C516" s="519"/>
      <c r="D516" s="519"/>
      <c r="E516" s="519"/>
      <c r="F516" s="519"/>
      <c r="G516" s="519"/>
      <c r="H516" s="519"/>
      <c r="I516" s="514"/>
      <c r="J516" s="519"/>
      <c r="K516" s="474"/>
      <c r="L516" s="474"/>
      <c r="M516" s="474"/>
      <c r="N516" s="474"/>
      <c r="O516" s="474"/>
      <c r="P516" s="474"/>
      <c r="Q516" s="474"/>
      <c r="R516" s="474"/>
      <c r="S516" s="474"/>
      <c r="T516" s="474"/>
      <c r="U516" s="474"/>
      <c r="V516" s="474"/>
      <c r="W516" s="474"/>
      <c r="X516" s="474"/>
      <c r="Y516" s="474"/>
      <c r="Z516" s="474"/>
    </row>
    <row r="517" spans="1:26" ht="12.75" customHeight="1" x14ac:dyDescent="0.25">
      <c r="A517" s="514"/>
      <c r="B517" s="519"/>
      <c r="C517" s="519"/>
      <c r="D517" s="519"/>
      <c r="E517" s="519"/>
      <c r="F517" s="519"/>
      <c r="G517" s="519"/>
      <c r="H517" s="519"/>
      <c r="I517" s="514"/>
      <c r="J517" s="519"/>
      <c r="K517" s="474"/>
      <c r="L517" s="474"/>
      <c r="M517" s="474"/>
      <c r="N517" s="474"/>
      <c r="O517" s="474"/>
      <c r="P517" s="474"/>
      <c r="Q517" s="474"/>
      <c r="R517" s="474"/>
      <c r="S517" s="474"/>
      <c r="T517" s="474"/>
      <c r="U517" s="474"/>
      <c r="V517" s="474"/>
      <c r="W517" s="474"/>
      <c r="X517" s="474"/>
      <c r="Y517" s="474"/>
      <c r="Z517" s="474"/>
    </row>
    <row r="518" spans="1:26" ht="12.75" customHeight="1" x14ac:dyDescent="0.25">
      <c r="A518" s="514"/>
      <c r="B518" s="519"/>
      <c r="C518" s="519"/>
      <c r="D518" s="519"/>
      <c r="E518" s="519"/>
      <c r="F518" s="519"/>
      <c r="G518" s="519"/>
      <c r="H518" s="519"/>
      <c r="I518" s="514"/>
      <c r="J518" s="519"/>
      <c r="K518" s="474"/>
      <c r="L518" s="474"/>
      <c r="M518" s="474"/>
      <c r="N518" s="474"/>
      <c r="O518" s="474"/>
      <c r="P518" s="474"/>
      <c r="Q518" s="474"/>
      <c r="R518" s="474"/>
      <c r="S518" s="474"/>
      <c r="T518" s="474"/>
      <c r="U518" s="474"/>
      <c r="V518" s="474"/>
      <c r="W518" s="474"/>
      <c r="X518" s="474"/>
      <c r="Y518" s="474"/>
      <c r="Z518" s="474"/>
    </row>
    <row r="519" spans="1:26" ht="12.75" customHeight="1" x14ac:dyDescent="0.25">
      <c r="A519" s="514"/>
      <c r="B519" s="519"/>
      <c r="C519" s="519"/>
      <c r="D519" s="519"/>
      <c r="E519" s="519"/>
      <c r="F519" s="519"/>
      <c r="G519" s="519"/>
      <c r="H519" s="519"/>
      <c r="I519" s="514"/>
      <c r="J519" s="519"/>
      <c r="K519" s="474"/>
      <c r="L519" s="474"/>
      <c r="M519" s="474"/>
      <c r="N519" s="474"/>
      <c r="O519" s="474"/>
      <c r="P519" s="474"/>
      <c r="Q519" s="474"/>
      <c r="R519" s="474"/>
      <c r="S519" s="474"/>
      <c r="T519" s="474"/>
      <c r="U519" s="474"/>
      <c r="V519" s="474"/>
      <c r="W519" s="474"/>
      <c r="X519" s="474"/>
      <c r="Y519" s="474"/>
      <c r="Z519" s="474"/>
    </row>
    <row r="520" spans="1:26" ht="12.75" customHeight="1" x14ac:dyDescent="0.25">
      <c r="A520" s="514"/>
      <c r="B520" s="519"/>
      <c r="C520" s="519"/>
      <c r="D520" s="519"/>
      <c r="E520" s="519"/>
      <c r="F520" s="519"/>
      <c r="G520" s="519"/>
      <c r="H520" s="519"/>
      <c r="I520" s="514"/>
      <c r="J520" s="519"/>
      <c r="K520" s="474"/>
      <c r="L520" s="474"/>
      <c r="M520" s="474"/>
      <c r="N520" s="474"/>
      <c r="O520" s="474"/>
      <c r="P520" s="474"/>
      <c r="Q520" s="474"/>
      <c r="R520" s="474"/>
      <c r="S520" s="474"/>
      <c r="T520" s="474"/>
      <c r="U520" s="474"/>
      <c r="V520" s="474"/>
      <c r="W520" s="474"/>
      <c r="X520" s="474"/>
      <c r="Y520" s="474"/>
      <c r="Z520" s="474"/>
    </row>
    <row r="521" spans="1:26" ht="12.75" customHeight="1" x14ac:dyDescent="0.25">
      <c r="A521" s="514"/>
      <c r="B521" s="519"/>
      <c r="C521" s="519"/>
      <c r="D521" s="519"/>
      <c r="E521" s="519"/>
      <c r="F521" s="519"/>
      <c r="G521" s="519"/>
      <c r="H521" s="519"/>
      <c r="I521" s="514"/>
      <c r="J521" s="519"/>
      <c r="K521" s="474"/>
      <c r="L521" s="474"/>
      <c r="M521" s="474"/>
      <c r="N521" s="474"/>
      <c r="O521" s="474"/>
      <c r="P521" s="474"/>
      <c r="Q521" s="474"/>
      <c r="R521" s="474"/>
      <c r="S521" s="474"/>
      <c r="T521" s="474"/>
      <c r="U521" s="474"/>
      <c r="V521" s="474"/>
      <c r="W521" s="474"/>
      <c r="X521" s="474"/>
      <c r="Y521" s="474"/>
      <c r="Z521" s="474"/>
    </row>
    <row r="522" spans="1:26" ht="12.75" customHeight="1" x14ac:dyDescent="0.25">
      <c r="A522" s="514"/>
      <c r="B522" s="519"/>
      <c r="C522" s="519"/>
      <c r="D522" s="519"/>
      <c r="E522" s="519"/>
      <c r="F522" s="519"/>
      <c r="G522" s="519"/>
      <c r="H522" s="519"/>
      <c r="I522" s="514"/>
      <c r="J522" s="519"/>
      <c r="K522" s="474"/>
      <c r="L522" s="474"/>
      <c r="M522" s="474"/>
      <c r="N522" s="474"/>
      <c r="O522" s="474"/>
      <c r="P522" s="474"/>
      <c r="Q522" s="474"/>
      <c r="R522" s="474"/>
      <c r="S522" s="474"/>
      <c r="T522" s="474"/>
      <c r="U522" s="474"/>
      <c r="V522" s="474"/>
      <c r="W522" s="474"/>
      <c r="X522" s="474"/>
      <c r="Y522" s="474"/>
      <c r="Z522" s="474"/>
    </row>
    <row r="523" spans="1:26" ht="12.75" customHeight="1" x14ac:dyDescent="0.25">
      <c r="A523" s="514"/>
      <c r="B523" s="519"/>
      <c r="C523" s="519"/>
      <c r="D523" s="519"/>
      <c r="E523" s="519"/>
      <c r="F523" s="519"/>
      <c r="G523" s="519"/>
      <c r="H523" s="519"/>
      <c r="I523" s="514"/>
      <c r="J523" s="519"/>
      <c r="K523" s="474"/>
      <c r="L523" s="474"/>
      <c r="M523" s="474"/>
      <c r="N523" s="474"/>
      <c r="O523" s="474"/>
      <c r="P523" s="474"/>
      <c r="Q523" s="474"/>
      <c r="R523" s="474"/>
      <c r="S523" s="474"/>
      <c r="T523" s="474"/>
      <c r="U523" s="474"/>
      <c r="V523" s="474"/>
      <c r="W523" s="474"/>
      <c r="X523" s="474"/>
      <c r="Y523" s="474"/>
      <c r="Z523" s="474"/>
    </row>
    <row r="524" spans="1:26" ht="12.75" customHeight="1" x14ac:dyDescent="0.25">
      <c r="A524" s="514"/>
      <c r="B524" s="519"/>
      <c r="C524" s="519"/>
      <c r="D524" s="519"/>
      <c r="E524" s="519"/>
      <c r="F524" s="519"/>
      <c r="G524" s="519"/>
      <c r="H524" s="519"/>
      <c r="I524" s="514"/>
      <c r="J524" s="519"/>
      <c r="K524" s="474"/>
      <c r="L524" s="474"/>
      <c r="M524" s="474"/>
      <c r="N524" s="474"/>
      <c r="O524" s="474"/>
      <c r="P524" s="474"/>
      <c r="Q524" s="474"/>
      <c r="R524" s="474"/>
      <c r="S524" s="474"/>
      <c r="T524" s="474"/>
      <c r="U524" s="474"/>
      <c r="V524" s="474"/>
      <c r="W524" s="474"/>
      <c r="X524" s="474"/>
      <c r="Y524" s="474"/>
      <c r="Z524" s="474"/>
    </row>
    <row r="525" spans="1:26" ht="12.75" customHeight="1" x14ac:dyDescent="0.25">
      <c r="A525" s="514"/>
      <c r="B525" s="519"/>
      <c r="C525" s="519"/>
      <c r="D525" s="519"/>
      <c r="E525" s="519"/>
      <c r="F525" s="519"/>
      <c r="G525" s="519"/>
      <c r="H525" s="519"/>
      <c r="I525" s="514"/>
      <c r="J525" s="519"/>
      <c r="K525" s="474"/>
      <c r="L525" s="474"/>
      <c r="M525" s="474"/>
      <c r="N525" s="474"/>
      <c r="O525" s="474"/>
      <c r="P525" s="474"/>
      <c r="Q525" s="474"/>
      <c r="R525" s="474"/>
      <c r="S525" s="474"/>
      <c r="T525" s="474"/>
      <c r="U525" s="474"/>
      <c r="V525" s="474"/>
      <c r="W525" s="474"/>
      <c r="X525" s="474"/>
      <c r="Y525" s="474"/>
      <c r="Z525" s="474"/>
    </row>
    <row r="526" spans="1:26" ht="12.75" customHeight="1" x14ac:dyDescent="0.25">
      <c r="A526" s="514"/>
      <c r="B526" s="519"/>
      <c r="C526" s="519"/>
      <c r="D526" s="519"/>
      <c r="E526" s="519"/>
      <c r="F526" s="519"/>
      <c r="G526" s="519"/>
      <c r="H526" s="519"/>
      <c r="I526" s="514"/>
      <c r="J526" s="519"/>
      <c r="K526" s="474"/>
      <c r="L526" s="474"/>
      <c r="M526" s="474"/>
      <c r="N526" s="474"/>
      <c r="O526" s="474"/>
      <c r="P526" s="474"/>
      <c r="Q526" s="474"/>
      <c r="R526" s="474"/>
      <c r="S526" s="474"/>
      <c r="T526" s="474"/>
      <c r="U526" s="474"/>
      <c r="V526" s="474"/>
      <c r="W526" s="474"/>
      <c r="X526" s="474"/>
      <c r="Y526" s="474"/>
      <c r="Z526" s="474"/>
    </row>
    <row r="527" spans="1:26" ht="12.75" customHeight="1" x14ac:dyDescent="0.25">
      <c r="A527" s="514"/>
      <c r="B527" s="519"/>
      <c r="C527" s="519"/>
      <c r="D527" s="519"/>
      <c r="E527" s="519"/>
      <c r="F527" s="519"/>
      <c r="G527" s="519"/>
      <c r="H527" s="519"/>
      <c r="I527" s="514"/>
      <c r="J527" s="519"/>
      <c r="K527" s="474"/>
      <c r="L527" s="474"/>
      <c r="M527" s="474"/>
      <c r="N527" s="474"/>
      <c r="O527" s="474"/>
      <c r="P527" s="474"/>
      <c r="Q527" s="474"/>
      <c r="R527" s="474"/>
      <c r="S527" s="474"/>
      <c r="T527" s="474"/>
      <c r="U527" s="474"/>
      <c r="V527" s="474"/>
      <c r="W527" s="474"/>
      <c r="X527" s="474"/>
      <c r="Y527" s="474"/>
      <c r="Z527" s="474"/>
    </row>
    <row r="528" spans="1:26" ht="12.75" customHeight="1" x14ac:dyDescent="0.25">
      <c r="A528" s="514"/>
      <c r="B528" s="519"/>
      <c r="C528" s="519"/>
      <c r="D528" s="519"/>
      <c r="E528" s="519"/>
      <c r="F528" s="519"/>
      <c r="G528" s="519"/>
      <c r="H528" s="519"/>
      <c r="I528" s="514"/>
      <c r="J528" s="519"/>
      <c r="K528" s="474"/>
      <c r="L528" s="474"/>
      <c r="M528" s="474"/>
      <c r="N528" s="474"/>
      <c r="O528" s="474"/>
      <c r="P528" s="474"/>
      <c r="Q528" s="474"/>
      <c r="R528" s="474"/>
      <c r="S528" s="474"/>
      <c r="T528" s="474"/>
      <c r="U528" s="474"/>
      <c r="V528" s="474"/>
      <c r="W528" s="474"/>
      <c r="X528" s="474"/>
      <c r="Y528" s="474"/>
      <c r="Z528" s="474"/>
    </row>
    <row r="529" spans="1:26" ht="12.75" customHeight="1" x14ac:dyDescent="0.25">
      <c r="A529" s="514"/>
      <c r="B529" s="519"/>
      <c r="C529" s="519"/>
      <c r="D529" s="519"/>
      <c r="E529" s="519"/>
      <c r="F529" s="519"/>
      <c r="G529" s="519"/>
      <c r="H529" s="519"/>
      <c r="I529" s="514"/>
      <c r="J529" s="519"/>
      <c r="K529" s="474"/>
      <c r="L529" s="474"/>
      <c r="M529" s="474"/>
      <c r="N529" s="474"/>
      <c r="O529" s="474"/>
      <c r="P529" s="474"/>
      <c r="Q529" s="474"/>
      <c r="R529" s="474"/>
      <c r="S529" s="474"/>
      <c r="T529" s="474"/>
      <c r="U529" s="474"/>
      <c r="V529" s="474"/>
      <c r="W529" s="474"/>
      <c r="X529" s="474"/>
      <c r="Y529" s="474"/>
      <c r="Z529" s="474"/>
    </row>
    <row r="530" spans="1:26" ht="12.75" customHeight="1" x14ac:dyDescent="0.25">
      <c r="A530" s="514"/>
      <c r="B530" s="519"/>
      <c r="C530" s="519"/>
      <c r="D530" s="519"/>
      <c r="E530" s="519"/>
      <c r="F530" s="519"/>
      <c r="G530" s="519"/>
      <c r="H530" s="519"/>
      <c r="I530" s="514"/>
      <c r="J530" s="519"/>
      <c r="K530" s="474"/>
      <c r="L530" s="474"/>
      <c r="M530" s="474"/>
      <c r="N530" s="474"/>
      <c r="O530" s="474"/>
      <c r="P530" s="474"/>
      <c r="Q530" s="474"/>
      <c r="R530" s="474"/>
      <c r="S530" s="474"/>
      <c r="T530" s="474"/>
      <c r="U530" s="474"/>
      <c r="V530" s="474"/>
      <c r="W530" s="474"/>
      <c r="X530" s="474"/>
      <c r="Y530" s="474"/>
      <c r="Z530" s="474"/>
    </row>
    <row r="531" spans="1:26" ht="12.75" customHeight="1" x14ac:dyDescent="0.25">
      <c r="A531" s="514"/>
      <c r="B531" s="519"/>
      <c r="C531" s="519"/>
      <c r="D531" s="519"/>
      <c r="E531" s="519"/>
      <c r="F531" s="519"/>
      <c r="G531" s="519"/>
      <c r="H531" s="519"/>
      <c r="I531" s="514"/>
      <c r="J531" s="519"/>
      <c r="K531" s="474"/>
      <c r="L531" s="474"/>
      <c r="M531" s="474"/>
      <c r="N531" s="474"/>
      <c r="O531" s="474"/>
      <c r="P531" s="474"/>
      <c r="Q531" s="474"/>
      <c r="R531" s="474"/>
      <c r="S531" s="474"/>
      <c r="T531" s="474"/>
      <c r="U531" s="474"/>
      <c r="V531" s="474"/>
      <c r="W531" s="474"/>
      <c r="X531" s="474"/>
      <c r="Y531" s="474"/>
      <c r="Z531" s="474"/>
    </row>
    <row r="532" spans="1:26" ht="12.75" customHeight="1" x14ac:dyDescent="0.25">
      <c r="A532" s="514"/>
      <c r="B532" s="519"/>
      <c r="C532" s="519"/>
      <c r="D532" s="519"/>
      <c r="E532" s="519"/>
      <c r="F532" s="519"/>
      <c r="G532" s="519"/>
      <c r="H532" s="519"/>
      <c r="I532" s="514"/>
      <c r="J532" s="519"/>
      <c r="K532" s="474"/>
      <c r="L532" s="474"/>
      <c r="M532" s="474"/>
      <c r="N532" s="474"/>
      <c r="O532" s="474"/>
      <c r="P532" s="474"/>
      <c r="Q532" s="474"/>
      <c r="R532" s="474"/>
      <c r="S532" s="474"/>
      <c r="T532" s="474"/>
      <c r="U532" s="474"/>
      <c r="V532" s="474"/>
      <c r="W532" s="474"/>
      <c r="X532" s="474"/>
      <c r="Y532" s="474"/>
      <c r="Z532" s="474"/>
    </row>
    <row r="533" spans="1:26" ht="12.75" customHeight="1" x14ac:dyDescent="0.25">
      <c r="A533" s="514"/>
      <c r="B533" s="519"/>
      <c r="C533" s="519"/>
      <c r="D533" s="519"/>
      <c r="E533" s="519"/>
      <c r="F533" s="519"/>
      <c r="G533" s="519"/>
      <c r="H533" s="519"/>
      <c r="I533" s="514"/>
      <c r="J533" s="519"/>
      <c r="K533" s="474"/>
      <c r="L533" s="474"/>
      <c r="M533" s="474"/>
      <c r="N533" s="474"/>
      <c r="O533" s="474"/>
      <c r="P533" s="474"/>
      <c r="Q533" s="474"/>
      <c r="R533" s="474"/>
      <c r="S533" s="474"/>
      <c r="T533" s="474"/>
      <c r="U533" s="474"/>
      <c r="V533" s="474"/>
      <c r="W533" s="474"/>
      <c r="X533" s="474"/>
      <c r="Y533" s="474"/>
      <c r="Z533" s="474"/>
    </row>
    <row r="534" spans="1:26" ht="12.75" customHeight="1" x14ac:dyDescent="0.25">
      <c r="A534" s="514"/>
      <c r="B534" s="519"/>
      <c r="C534" s="519"/>
      <c r="D534" s="519"/>
      <c r="E534" s="519"/>
      <c r="F534" s="519"/>
      <c r="G534" s="519"/>
      <c r="H534" s="519"/>
      <c r="I534" s="514"/>
      <c r="J534" s="519"/>
      <c r="K534" s="474"/>
      <c r="L534" s="474"/>
      <c r="M534" s="474"/>
      <c r="N534" s="474"/>
      <c r="O534" s="474"/>
      <c r="P534" s="474"/>
      <c r="Q534" s="474"/>
      <c r="R534" s="474"/>
      <c r="S534" s="474"/>
      <c r="T534" s="474"/>
      <c r="U534" s="474"/>
      <c r="V534" s="474"/>
      <c r="W534" s="474"/>
      <c r="X534" s="474"/>
      <c r="Y534" s="474"/>
      <c r="Z534" s="474"/>
    </row>
    <row r="535" spans="1:26" ht="12.75" customHeight="1" x14ac:dyDescent="0.25">
      <c r="A535" s="514"/>
      <c r="B535" s="519"/>
      <c r="C535" s="519"/>
      <c r="D535" s="519"/>
      <c r="E535" s="519"/>
      <c r="F535" s="519"/>
      <c r="G535" s="519"/>
      <c r="H535" s="519"/>
      <c r="I535" s="514"/>
      <c r="J535" s="519"/>
      <c r="K535" s="474"/>
      <c r="L535" s="474"/>
      <c r="M535" s="474"/>
      <c r="N535" s="474"/>
      <c r="O535" s="474"/>
      <c r="P535" s="474"/>
      <c r="Q535" s="474"/>
      <c r="R535" s="474"/>
      <c r="S535" s="474"/>
      <c r="T535" s="474"/>
      <c r="U535" s="474"/>
      <c r="V535" s="474"/>
      <c r="W535" s="474"/>
      <c r="X535" s="474"/>
      <c r="Y535" s="474"/>
      <c r="Z535" s="474"/>
    </row>
    <row r="536" spans="1:26" ht="12.75" customHeight="1" x14ac:dyDescent="0.25">
      <c r="A536" s="514"/>
      <c r="B536" s="519"/>
      <c r="C536" s="519"/>
      <c r="D536" s="519"/>
      <c r="E536" s="519"/>
      <c r="F536" s="519"/>
      <c r="G536" s="519"/>
      <c r="H536" s="519"/>
      <c r="I536" s="514"/>
      <c r="J536" s="519"/>
      <c r="K536" s="474"/>
      <c r="L536" s="474"/>
      <c r="M536" s="474"/>
      <c r="N536" s="474"/>
      <c r="O536" s="474"/>
      <c r="P536" s="474"/>
      <c r="Q536" s="474"/>
      <c r="R536" s="474"/>
      <c r="S536" s="474"/>
      <c r="T536" s="474"/>
      <c r="U536" s="474"/>
      <c r="V536" s="474"/>
      <c r="W536" s="474"/>
      <c r="X536" s="474"/>
      <c r="Y536" s="474"/>
      <c r="Z536" s="474"/>
    </row>
    <row r="537" spans="1:26" ht="12.75" customHeight="1" x14ac:dyDescent="0.25">
      <c r="A537" s="514"/>
      <c r="B537" s="519"/>
      <c r="C537" s="519"/>
      <c r="D537" s="519"/>
      <c r="E537" s="519"/>
      <c r="F537" s="519"/>
      <c r="G537" s="519"/>
      <c r="H537" s="519"/>
      <c r="I537" s="514"/>
      <c r="J537" s="519"/>
      <c r="K537" s="474"/>
      <c r="L537" s="474"/>
      <c r="M537" s="474"/>
      <c r="N537" s="474"/>
      <c r="O537" s="474"/>
      <c r="P537" s="474"/>
      <c r="Q537" s="474"/>
      <c r="R537" s="474"/>
      <c r="S537" s="474"/>
      <c r="T537" s="474"/>
      <c r="U537" s="474"/>
      <c r="V537" s="474"/>
      <c r="W537" s="474"/>
      <c r="X537" s="474"/>
      <c r="Y537" s="474"/>
      <c r="Z537" s="474"/>
    </row>
    <row r="538" spans="1:26" ht="12.75" customHeight="1" x14ac:dyDescent="0.25">
      <c r="A538" s="514"/>
      <c r="B538" s="519"/>
      <c r="C538" s="519"/>
      <c r="D538" s="519"/>
      <c r="E538" s="519"/>
      <c r="F538" s="519"/>
      <c r="G538" s="519"/>
      <c r="H538" s="519"/>
      <c r="I538" s="514"/>
      <c r="J538" s="519"/>
      <c r="K538" s="474"/>
      <c r="L538" s="474"/>
      <c r="M538" s="474"/>
      <c r="N538" s="474"/>
      <c r="O538" s="474"/>
      <c r="P538" s="474"/>
      <c r="Q538" s="474"/>
      <c r="R538" s="474"/>
      <c r="S538" s="474"/>
      <c r="T538" s="474"/>
      <c r="U538" s="474"/>
      <c r="V538" s="474"/>
      <c r="W538" s="474"/>
      <c r="X538" s="474"/>
      <c r="Y538" s="474"/>
      <c r="Z538" s="474"/>
    </row>
    <row r="539" spans="1:26" ht="12.75" customHeight="1" x14ac:dyDescent="0.25">
      <c r="A539" s="514"/>
      <c r="B539" s="519"/>
      <c r="C539" s="519"/>
      <c r="D539" s="519"/>
      <c r="E539" s="519"/>
      <c r="F539" s="519"/>
      <c r="G539" s="519"/>
      <c r="H539" s="519"/>
      <c r="I539" s="514"/>
      <c r="J539" s="519"/>
      <c r="K539" s="474"/>
      <c r="L539" s="474"/>
      <c r="M539" s="474"/>
      <c r="N539" s="474"/>
      <c r="O539" s="474"/>
      <c r="P539" s="474"/>
      <c r="Q539" s="474"/>
      <c r="R539" s="474"/>
      <c r="S539" s="474"/>
      <c r="T539" s="474"/>
      <c r="U539" s="474"/>
      <c r="V539" s="474"/>
      <c r="W539" s="474"/>
      <c r="X539" s="474"/>
      <c r="Y539" s="474"/>
      <c r="Z539" s="474"/>
    </row>
    <row r="540" spans="1:26" ht="12.75" customHeight="1" x14ac:dyDescent="0.25">
      <c r="A540" s="514"/>
      <c r="B540" s="519"/>
      <c r="C540" s="519"/>
      <c r="D540" s="519"/>
      <c r="E540" s="519"/>
      <c r="F540" s="519"/>
      <c r="G540" s="519"/>
      <c r="H540" s="519"/>
      <c r="I540" s="514"/>
      <c r="J540" s="519"/>
      <c r="K540" s="474"/>
      <c r="L540" s="474"/>
      <c r="M540" s="474"/>
      <c r="N540" s="474"/>
      <c r="O540" s="474"/>
      <c r="P540" s="474"/>
      <c r="Q540" s="474"/>
      <c r="R540" s="474"/>
      <c r="S540" s="474"/>
      <c r="T540" s="474"/>
      <c r="U540" s="474"/>
      <c r="V540" s="474"/>
      <c r="W540" s="474"/>
      <c r="X540" s="474"/>
      <c r="Y540" s="474"/>
      <c r="Z540" s="474"/>
    </row>
    <row r="541" spans="1:26" ht="12.75" customHeight="1" x14ac:dyDescent="0.25">
      <c r="A541" s="514"/>
      <c r="B541" s="519"/>
      <c r="C541" s="519"/>
      <c r="D541" s="519"/>
      <c r="E541" s="519"/>
      <c r="F541" s="519"/>
      <c r="G541" s="519"/>
      <c r="H541" s="519"/>
      <c r="I541" s="514"/>
      <c r="J541" s="519"/>
      <c r="K541" s="474"/>
      <c r="L541" s="474"/>
      <c r="M541" s="474"/>
      <c r="N541" s="474"/>
      <c r="O541" s="474"/>
      <c r="P541" s="474"/>
      <c r="Q541" s="474"/>
      <c r="R541" s="474"/>
      <c r="S541" s="474"/>
      <c r="T541" s="474"/>
      <c r="U541" s="474"/>
      <c r="V541" s="474"/>
      <c r="W541" s="474"/>
      <c r="X541" s="474"/>
      <c r="Y541" s="474"/>
      <c r="Z541" s="474"/>
    </row>
    <row r="542" spans="1:26" ht="12.75" customHeight="1" x14ac:dyDescent="0.25">
      <c r="A542" s="514"/>
      <c r="B542" s="519"/>
      <c r="C542" s="519"/>
      <c r="D542" s="519"/>
      <c r="E542" s="519"/>
      <c r="F542" s="519"/>
      <c r="G542" s="519"/>
      <c r="H542" s="519"/>
      <c r="I542" s="514"/>
      <c r="J542" s="519"/>
      <c r="K542" s="474"/>
      <c r="L542" s="474"/>
      <c r="M542" s="474"/>
      <c r="N542" s="474"/>
      <c r="O542" s="474"/>
      <c r="P542" s="474"/>
      <c r="Q542" s="474"/>
      <c r="R542" s="474"/>
      <c r="S542" s="474"/>
      <c r="T542" s="474"/>
      <c r="U542" s="474"/>
      <c r="V542" s="474"/>
      <c r="W542" s="474"/>
      <c r="X542" s="474"/>
      <c r="Y542" s="474"/>
      <c r="Z542" s="474"/>
    </row>
    <row r="543" spans="1:26" ht="12.75" customHeight="1" x14ac:dyDescent="0.25">
      <c r="A543" s="514"/>
      <c r="B543" s="519"/>
      <c r="C543" s="519"/>
      <c r="D543" s="519"/>
      <c r="E543" s="519"/>
      <c r="F543" s="519"/>
      <c r="G543" s="519"/>
      <c r="H543" s="519"/>
      <c r="I543" s="514"/>
      <c r="J543" s="519"/>
      <c r="K543" s="474"/>
      <c r="L543" s="474"/>
      <c r="M543" s="474"/>
      <c r="N543" s="474"/>
      <c r="O543" s="474"/>
      <c r="P543" s="474"/>
      <c r="Q543" s="474"/>
      <c r="R543" s="474"/>
      <c r="S543" s="474"/>
      <c r="T543" s="474"/>
      <c r="U543" s="474"/>
      <c r="V543" s="474"/>
      <c r="W543" s="474"/>
      <c r="X543" s="474"/>
      <c r="Y543" s="474"/>
      <c r="Z543" s="474"/>
    </row>
    <row r="544" spans="1:26" ht="12.75" customHeight="1" x14ac:dyDescent="0.25">
      <c r="A544" s="514"/>
      <c r="B544" s="519"/>
      <c r="C544" s="519"/>
      <c r="D544" s="519"/>
      <c r="E544" s="519"/>
      <c r="F544" s="519"/>
      <c r="G544" s="519"/>
      <c r="H544" s="519"/>
      <c r="I544" s="514"/>
      <c r="J544" s="519"/>
      <c r="K544" s="474"/>
      <c r="L544" s="474"/>
      <c r="M544" s="474"/>
      <c r="N544" s="474"/>
      <c r="O544" s="474"/>
      <c r="P544" s="474"/>
      <c r="Q544" s="474"/>
      <c r="R544" s="474"/>
      <c r="S544" s="474"/>
      <c r="T544" s="474"/>
      <c r="U544" s="474"/>
      <c r="V544" s="474"/>
      <c r="W544" s="474"/>
      <c r="X544" s="474"/>
      <c r="Y544" s="474"/>
      <c r="Z544" s="474"/>
    </row>
    <row r="545" spans="1:26" ht="12.75" customHeight="1" x14ac:dyDescent="0.25">
      <c r="A545" s="514"/>
      <c r="B545" s="519"/>
      <c r="C545" s="519"/>
      <c r="D545" s="519"/>
      <c r="E545" s="519"/>
      <c r="F545" s="519"/>
      <c r="G545" s="519"/>
      <c r="H545" s="519"/>
      <c r="I545" s="514"/>
      <c r="J545" s="519"/>
      <c r="K545" s="474"/>
      <c r="L545" s="474"/>
      <c r="M545" s="474"/>
      <c r="N545" s="474"/>
      <c r="O545" s="474"/>
      <c r="P545" s="474"/>
      <c r="Q545" s="474"/>
      <c r="R545" s="474"/>
      <c r="S545" s="474"/>
      <c r="T545" s="474"/>
      <c r="U545" s="474"/>
      <c r="V545" s="474"/>
      <c r="W545" s="474"/>
      <c r="X545" s="474"/>
      <c r="Y545" s="474"/>
      <c r="Z545" s="474"/>
    </row>
    <row r="546" spans="1:26" ht="12.75" customHeight="1" x14ac:dyDescent="0.25">
      <c r="A546" s="514"/>
      <c r="B546" s="519"/>
      <c r="C546" s="519"/>
      <c r="D546" s="519"/>
      <c r="E546" s="519"/>
      <c r="F546" s="519"/>
      <c r="G546" s="519"/>
      <c r="H546" s="519"/>
      <c r="I546" s="514"/>
      <c r="J546" s="519"/>
      <c r="K546" s="474"/>
      <c r="L546" s="474"/>
      <c r="M546" s="474"/>
      <c r="N546" s="474"/>
      <c r="O546" s="474"/>
      <c r="P546" s="474"/>
      <c r="Q546" s="474"/>
      <c r="R546" s="474"/>
      <c r="S546" s="474"/>
      <c r="T546" s="474"/>
      <c r="U546" s="474"/>
      <c r="V546" s="474"/>
      <c r="W546" s="474"/>
      <c r="X546" s="474"/>
      <c r="Y546" s="474"/>
      <c r="Z546" s="474"/>
    </row>
    <row r="547" spans="1:26" ht="12.75" customHeight="1" x14ac:dyDescent="0.25">
      <c r="A547" s="514"/>
      <c r="B547" s="519"/>
      <c r="C547" s="519"/>
      <c r="D547" s="519"/>
      <c r="E547" s="519"/>
      <c r="F547" s="519"/>
      <c r="G547" s="519"/>
      <c r="H547" s="519"/>
      <c r="I547" s="514"/>
      <c r="J547" s="519"/>
      <c r="K547" s="474"/>
      <c r="L547" s="474"/>
      <c r="M547" s="474"/>
      <c r="N547" s="474"/>
      <c r="O547" s="474"/>
      <c r="P547" s="474"/>
      <c r="Q547" s="474"/>
      <c r="R547" s="474"/>
      <c r="S547" s="474"/>
      <c r="T547" s="474"/>
      <c r="U547" s="474"/>
      <c r="V547" s="474"/>
      <c r="W547" s="474"/>
      <c r="X547" s="474"/>
      <c r="Y547" s="474"/>
      <c r="Z547" s="474"/>
    </row>
    <row r="548" spans="1:26" ht="12.75" customHeight="1" x14ac:dyDescent="0.25">
      <c r="A548" s="514"/>
      <c r="B548" s="519"/>
      <c r="C548" s="519"/>
      <c r="D548" s="519"/>
      <c r="E548" s="519"/>
      <c r="F548" s="519"/>
      <c r="G548" s="519"/>
      <c r="H548" s="519"/>
      <c r="I548" s="514"/>
      <c r="J548" s="519"/>
      <c r="K548" s="474"/>
      <c r="L548" s="474"/>
      <c r="M548" s="474"/>
      <c r="N548" s="474"/>
      <c r="O548" s="474"/>
      <c r="P548" s="474"/>
      <c r="Q548" s="474"/>
      <c r="R548" s="474"/>
      <c r="S548" s="474"/>
      <c r="T548" s="474"/>
      <c r="U548" s="474"/>
      <c r="V548" s="474"/>
      <c r="W548" s="474"/>
      <c r="X548" s="474"/>
      <c r="Y548" s="474"/>
      <c r="Z548" s="474"/>
    </row>
    <row r="549" spans="1:26" ht="12.75" customHeight="1" x14ac:dyDescent="0.25">
      <c r="A549" s="514"/>
      <c r="B549" s="519"/>
      <c r="C549" s="519"/>
      <c r="D549" s="519"/>
      <c r="E549" s="519"/>
      <c r="F549" s="519"/>
      <c r="G549" s="519"/>
      <c r="H549" s="519"/>
      <c r="I549" s="514"/>
      <c r="J549" s="519"/>
      <c r="K549" s="474"/>
      <c r="L549" s="474"/>
      <c r="M549" s="474"/>
      <c r="N549" s="474"/>
      <c r="O549" s="474"/>
      <c r="P549" s="474"/>
      <c r="Q549" s="474"/>
      <c r="R549" s="474"/>
      <c r="S549" s="474"/>
      <c r="T549" s="474"/>
      <c r="U549" s="474"/>
      <c r="V549" s="474"/>
      <c r="W549" s="474"/>
      <c r="X549" s="474"/>
      <c r="Y549" s="474"/>
      <c r="Z549" s="474"/>
    </row>
    <row r="550" spans="1:26" ht="12.75" customHeight="1" x14ac:dyDescent="0.25">
      <c r="A550" s="514"/>
      <c r="B550" s="519"/>
      <c r="C550" s="519"/>
      <c r="D550" s="519"/>
      <c r="E550" s="519"/>
      <c r="F550" s="519"/>
      <c r="G550" s="519"/>
      <c r="H550" s="519"/>
      <c r="I550" s="514"/>
      <c r="J550" s="519"/>
      <c r="K550" s="474"/>
      <c r="L550" s="474"/>
      <c r="M550" s="474"/>
      <c r="N550" s="474"/>
      <c r="O550" s="474"/>
      <c r="P550" s="474"/>
      <c r="Q550" s="474"/>
      <c r="R550" s="474"/>
      <c r="S550" s="474"/>
      <c r="T550" s="474"/>
      <c r="U550" s="474"/>
      <c r="V550" s="474"/>
      <c r="W550" s="474"/>
      <c r="X550" s="474"/>
      <c r="Y550" s="474"/>
      <c r="Z550" s="474"/>
    </row>
    <row r="551" spans="1:26" ht="12.75" customHeight="1" x14ac:dyDescent="0.25">
      <c r="A551" s="514"/>
      <c r="B551" s="519"/>
      <c r="C551" s="519"/>
      <c r="D551" s="519"/>
      <c r="E551" s="519"/>
      <c r="F551" s="519"/>
      <c r="G551" s="519"/>
      <c r="H551" s="519"/>
      <c r="I551" s="514"/>
      <c r="J551" s="519"/>
      <c r="K551" s="474"/>
      <c r="L551" s="474"/>
      <c r="M551" s="474"/>
      <c r="N551" s="474"/>
      <c r="O551" s="474"/>
      <c r="P551" s="474"/>
      <c r="Q551" s="474"/>
      <c r="R551" s="474"/>
      <c r="S551" s="474"/>
      <c r="T551" s="474"/>
      <c r="U551" s="474"/>
      <c r="V551" s="474"/>
      <c r="W551" s="474"/>
      <c r="X551" s="474"/>
      <c r="Y551" s="474"/>
      <c r="Z551" s="474"/>
    </row>
    <row r="552" spans="1:26" ht="12.75" customHeight="1" x14ac:dyDescent="0.25">
      <c r="A552" s="514"/>
      <c r="B552" s="519"/>
      <c r="C552" s="519"/>
      <c r="D552" s="519"/>
      <c r="E552" s="519"/>
      <c r="F552" s="519"/>
      <c r="G552" s="519"/>
      <c r="H552" s="519"/>
      <c r="I552" s="514"/>
      <c r="J552" s="519"/>
      <c r="K552" s="474"/>
      <c r="L552" s="474"/>
      <c r="M552" s="474"/>
      <c r="N552" s="474"/>
      <c r="O552" s="474"/>
      <c r="P552" s="474"/>
      <c r="Q552" s="474"/>
      <c r="R552" s="474"/>
      <c r="S552" s="474"/>
      <c r="T552" s="474"/>
      <c r="U552" s="474"/>
      <c r="V552" s="474"/>
      <c r="W552" s="474"/>
      <c r="X552" s="474"/>
      <c r="Y552" s="474"/>
      <c r="Z552" s="474"/>
    </row>
    <row r="553" spans="1:26" ht="12.75" customHeight="1" x14ac:dyDescent="0.25">
      <c r="A553" s="514"/>
      <c r="B553" s="519"/>
      <c r="C553" s="519"/>
      <c r="D553" s="519"/>
      <c r="E553" s="519"/>
      <c r="F553" s="519"/>
      <c r="G553" s="519"/>
      <c r="H553" s="519"/>
      <c r="I553" s="514"/>
      <c r="J553" s="519"/>
      <c r="K553" s="474"/>
      <c r="L553" s="474"/>
      <c r="M553" s="474"/>
      <c r="N553" s="474"/>
      <c r="O553" s="474"/>
      <c r="P553" s="474"/>
      <c r="Q553" s="474"/>
      <c r="R553" s="474"/>
      <c r="S553" s="474"/>
      <c r="T553" s="474"/>
      <c r="U553" s="474"/>
      <c r="V553" s="474"/>
      <c r="W553" s="474"/>
      <c r="X553" s="474"/>
      <c r="Y553" s="474"/>
      <c r="Z553" s="474"/>
    </row>
    <row r="554" spans="1:26" ht="12.75" customHeight="1" x14ac:dyDescent="0.25">
      <c r="A554" s="514"/>
      <c r="B554" s="519"/>
      <c r="C554" s="519"/>
      <c r="D554" s="519"/>
      <c r="E554" s="519"/>
      <c r="F554" s="519"/>
      <c r="G554" s="519"/>
      <c r="H554" s="519"/>
      <c r="I554" s="514"/>
      <c r="J554" s="519"/>
      <c r="K554" s="474"/>
      <c r="L554" s="474"/>
      <c r="M554" s="474"/>
      <c r="N554" s="474"/>
      <c r="O554" s="474"/>
      <c r="P554" s="474"/>
      <c r="Q554" s="474"/>
      <c r="R554" s="474"/>
      <c r="S554" s="474"/>
      <c r="T554" s="474"/>
      <c r="U554" s="474"/>
      <c r="V554" s="474"/>
      <c r="W554" s="474"/>
      <c r="X554" s="474"/>
      <c r="Y554" s="474"/>
      <c r="Z554" s="474"/>
    </row>
    <row r="555" spans="1:26" ht="12.75" customHeight="1" x14ac:dyDescent="0.25">
      <c r="A555" s="514"/>
      <c r="B555" s="519"/>
      <c r="C555" s="519"/>
      <c r="D555" s="519"/>
      <c r="E555" s="519"/>
      <c r="F555" s="519"/>
      <c r="G555" s="519"/>
      <c r="H555" s="519"/>
      <c r="I555" s="514"/>
      <c r="J555" s="519"/>
      <c r="K555" s="474"/>
      <c r="L555" s="474"/>
      <c r="M555" s="474"/>
      <c r="N555" s="474"/>
      <c r="O555" s="474"/>
      <c r="P555" s="474"/>
      <c r="Q555" s="474"/>
      <c r="R555" s="474"/>
      <c r="S555" s="474"/>
      <c r="T555" s="474"/>
      <c r="U555" s="474"/>
      <c r="V555" s="474"/>
      <c r="W555" s="474"/>
      <c r="X555" s="474"/>
      <c r="Y555" s="474"/>
      <c r="Z555" s="474"/>
    </row>
    <row r="556" spans="1:26" ht="12.75" customHeight="1" x14ac:dyDescent="0.25">
      <c r="A556" s="514"/>
      <c r="B556" s="519"/>
      <c r="C556" s="519"/>
      <c r="D556" s="519"/>
      <c r="E556" s="519"/>
      <c r="F556" s="519"/>
      <c r="G556" s="519"/>
      <c r="H556" s="519"/>
      <c r="I556" s="514"/>
      <c r="J556" s="519"/>
      <c r="K556" s="474"/>
      <c r="L556" s="474"/>
      <c r="M556" s="474"/>
      <c r="N556" s="474"/>
      <c r="O556" s="474"/>
      <c r="P556" s="474"/>
      <c r="Q556" s="474"/>
      <c r="R556" s="474"/>
      <c r="S556" s="474"/>
      <c r="T556" s="474"/>
      <c r="U556" s="474"/>
      <c r="V556" s="474"/>
      <c r="W556" s="474"/>
      <c r="X556" s="474"/>
      <c r="Y556" s="474"/>
      <c r="Z556" s="474"/>
    </row>
    <row r="557" spans="1:26" ht="12.75" customHeight="1" x14ac:dyDescent="0.25">
      <c r="A557" s="514"/>
      <c r="B557" s="519"/>
      <c r="C557" s="519"/>
      <c r="D557" s="519"/>
      <c r="E557" s="519"/>
      <c r="F557" s="519"/>
      <c r="G557" s="519"/>
      <c r="H557" s="519"/>
      <c r="I557" s="514"/>
      <c r="J557" s="519"/>
      <c r="K557" s="474"/>
      <c r="L557" s="474"/>
      <c r="M557" s="474"/>
      <c r="N557" s="474"/>
      <c r="O557" s="474"/>
      <c r="P557" s="474"/>
      <c r="Q557" s="474"/>
      <c r="R557" s="474"/>
      <c r="S557" s="474"/>
      <c r="T557" s="474"/>
      <c r="U557" s="474"/>
      <c r="V557" s="474"/>
      <c r="W557" s="474"/>
      <c r="X557" s="474"/>
      <c r="Y557" s="474"/>
      <c r="Z557" s="474"/>
    </row>
    <row r="558" spans="1:26" ht="12.75" customHeight="1" x14ac:dyDescent="0.25">
      <c r="A558" s="514"/>
      <c r="B558" s="519"/>
      <c r="C558" s="519"/>
      <c r="D558" s="519"/>
      <c r="E558" s="519"/>
      <c r="F558" s="519"/>
      <c r="G558" s="519"/>
      <c r="H558" s="519"/>
      <c r="I558" s="514"/>
      <c r="J558" s="519"/>
      <c r="K558" s="474"/>
      <c r="L558" s="474"/>
      <c r="M558" s="474"/>
      <c r="N558" s="474"/>
      <c r="O558" s="474"/>
      <c r="P558" s="474"/>
      <c r="Q558" s="474"/>
      <c r="R558" s="474"/>
      <c r="S558" s="474"/>
      <c r="T558" s="474"/>
      <c r="U558" s="474"/>
      <c r="V558" s="474"/>
      <c r="W558" s="474"/>
      <c r="X558" s="474"/>
      <c r="Y558" s="474"/>
      <c r="Z558" s="474"/>
    </row>
    <row r="559" spans="1:26" ht="12.75" customHeight="1" x14ac:dyDescent="0.25">
      <c r="A559" s="514"/>
      <c r="B559" s="519"/>
      <c r="C559" s="519"/>
      <c r="D559" s="519"/>
      <c r="E559" s="519"/>
      <c r="F559" s="519"/>
      <c r="G559" s="519"/>
      <c r="H559" s="519"/>
      <c r="I559" s="514"/>
      <c r="J559" s="519"/>
      <c r="K559" s="474"/>
      <c r="L559" s="474"/>
      <c r="M559" s="474"/>
      <c r="N559" s="474"/>
      <c r="O559" s="474"/>
      <c r="P559" s="474"/>
      <c r="Q559" s="474"/>
      <c r="R559" s="474"/>
      <c r="S559" s="474"/>
      <c r="T559" s="474"/>
      <c r="U559" s="474"/>
      <c r="V559" s="474"/>
      <c r="W559" s="474"/>
      <c r="X559" s="474"/>
      <c r="Y559" s="474"/>
      <c r="Z559" s="474"/>
    </row>
    <row r="560" spans="1:26" ht="12.75" customHeight="1" x14ac:dyDescent="0.25">
      <c r="A560" s="514"/>
      <c r="B560" s="519"/>
      <c r="C560" s="519"/>
      <c r="D560" s="519"/>
      <c r="E560" s="519"/>
      <c r="F560" s="519"/>
      <c r="G560" s="519"/>
      <c r="H560" s="519"/>
      <c r="I560" s="514"/>
      <c r="J560" s="519"/>
      <c r="K560" s="474"/>
      <c r="L560" s="474"/>
      <c r="M560" s="474"/>
      <c r="N560" s="474"/>
      <c r="O560" s="474"/>
      <c r="P560" s="474"/>
      <c r="Q560" s="474"/>
      <c r="R560" s="474"/>
      <c r="S560" s="474"/>
      <c r="T560" s="474"/>
      <c r="U560" s="474"/>
      <c r="V560" s="474"/>
      <c r="W560" s="474"/>
      <c r="X560" s="474"/>
      <c r="Y560" s="474"/>
      <c r="Z560" s="474"/>
    </row>
    <row r="561" spans="1:26" ht="12.75" customHeight="1" x14ac:dyDescent="0.25">
      <c r="A561" s="514"/>
      <c r="B561" s="519"/>
      <c r="C561" s="519"/>
      <c r="D561" s="519"/>
      <c r="E561" s="519"/>
      <c r="F561" s="519"/>
      <c r="G561" s="519"/>
      <c r="H561" s="519"/>
      <c r="I561" s="514"/>
      <c r="J561" s="519"/>
      <c r="K561" s="474"/>
      <c r="L561" s="474"/>
      <c r="M561" s="474"/>
      <c r="N561" s="474"/>
      <c r="O561" s="474"/>
      <c r="P561" s="474"/>
      <c r="Q561" s="474"/>
      <c r="R561" s="474"/>
      <c r="S561" s="474"/>
      <c r="T561" s="474"/>
      <c r="U561" s="474"/>
      <c r="V561" s="474"/>
      <c r="W561" s="474"/>
      <c r="X561" s="474"/>
      <c r="Y561" s="474"/>
      <c r="Z561" s="474"/>
    </row>
    <row r="562" spans="1:26" ht="12.75" customHeight="1" x14ac:dyDescent="0.25">
      <c r="A562" s="514"/>
      <c r="B562" s="519"/>
      <c r="C562" s="519"/>
      <c r="D562" s="519"/>
      <c r="E562" s="519"/>
      <c r="F562" s="519"/>
      <c r="G562" s="519"/>
      <c r="H562" s="519"/>
      <c r="I562" s="514"/>
      <c r="J562" s="519"/>
      <c r="K562" s="474"/>
      <c r="L562" s="474"/>
      <c r="M562" s="474"/>
      <c r="N562" s="474"/>
      <c r="O562" s="474"/>
      <c r="P562" s="474"/>
      <c r="Q562" s="474"/>
      <c r="R562" s="474"/>
      <c r="S562" s="474"/>
      <c r="T562" s="474"/>
      <c r="U562" s="474"/>
      <c r="V562" s="474"/>
      <c r="W562" s="474"/>
      <c r="X562" s="474"/>
      <c r="Y562" s="474"/>
      <c r="Z562" s="474"/>
    </row>
    <row r="563" spans="1:26" ht="12.75" customHeight="1" x14ac:dyDescent="0.25">
      <c r="A563" s="514"/>
      <c r="B563" s="519"/>
      <c r="C563" s="519"/>
      <c r="D563" s="519"/>
      <c r="E563" s="519"/>
      <c r="F563" s="519"/>
      <c r="G563" s="519"/>
      <c r="H563" s="519"/>
      <c r="I563" s="514"/>
      <c r="J563" s="519"/>
      <c r="K563" s="474"/>
      <c r="L563" s="474"/>
      <c r="M563" s="474"/>
      <c r="N563" s="474"/>
      <c r="O563" s="474"/>
      <c r="P563" s="474"/>
      <c r="Q563" s="474"/>
      <c r="R563" s="474"/>
      <c r="S563" s="474"/>
      <c r="T563" s="474"/>
      <c r="U563" s="474"/>
      <c r="V563" s="474"/>
      <c r="W563" s="474"/>
      <c r="X563" s="474"/>
      <c r="Y563" s="474"/>
      <c r="Z563" s="474"/>
    </row>
    <row r="564" spans="1:26" ht="12.75" customHeight="1" x14ac:dyDescent="0.25">
      <c r="A564" s="514"/>
      <c r="B564" s="519"/>
      <c r="C564" s="519"/>
      <c r="D564" s="519"/>
      <c r="E564" s="519"/>
      <c r="F564" s="519"/>
      <c r="G564" s="519"/>
      <c r="H564" s="519"/>
      <c r="I564" s="514"/>
      <c r="J564" s="519"/>
      <c r="K564" s="474"/>
      <c r="L564" s="474"/>
      <c r="M564" s="474"/>
      <c r="N564" s="474"/>
      <c r="O564" s="474"/>
      <c r="P564" s="474"/>
      <c r="Q564" s="474"/>
      <c r="R564" s="474"/>
      <c r="S564" s="474"/>
      <c r="T564" s="474"/>
      <c r="U564" s="474"/>
      <c r="V564" s="474"/>
      <c r="W564" s="474"/>
      <c r="X564" s="474"/>
      <c r="Y564" s="474"/>
      <c r="Z564" s="474"/>
    </row>
    <row r="565" spans="1:26" ht="12.75" customHeight="1" x14ac:dyDescent="0.25">
      <c r="A565" s="514"/>
      <c r="B565" s="519"/>
      <c r="C565" s="519"/>
      <c r="D565" s="519"/>
      <c r="E565" s="519"/>
      <c r="F565" s="519"/>
      <c r="G565" s="519"/>
      <c r="H565" s="519"/>
      <c r="I565" s="514"/>
      <c r="J565" s="519"/>
      <c r="K565" s="474"/>
      <c r="L565" s="474"/>
      <c r="M565" s="474"/>
      <c r="N565" s="474"/>
      <c r="O565" s="474"/>
      <c r="P565" s="474"/>
      <c r="Q565" s="474"/>
      <c r="R565" s="474"/>
      <c r="S565" s="474"/>
      <c r="T565" s="474"/>
      <c r="U565" s="474"/>
      <c r="V565" s="474"/>
      <c r="W565" s="474"/>
      <c r="X565" s="474"/>
      <c r="Y565" s="474"/>
      <c r="Z565" s="474"/>
    </row>
    <row r="566" spans="1:26" ht="12.75" customHeight="1" x14ac:dyDescent="0.25">
      <c r="A566" s="514"/>
      <c r="B566" s="519"/>
      <c r="C566" s="519"/>
      <c r="D566" s="519"/>
      <c r="E566" s="519"/>
      <c r="F566" s="519"/>
      <c r="G566" s="519"/>
      <c r="H566" s="519"/>
      <c r="I566" s="514"/>
      <c r="J566" s="519"/>
      <c r="K566" s="474"/>
      <c r="L566" s="474"/>
      <c r="M566" s="474"/>
      <c r="N566" s="474"/>
      <c r="O566" s="474"/>
      <c r="P566" s="474"/>
      <c r="Q566" s="474"/>
      <c r="R566" s="474"/>
      <c r="S566" s="474"/>
      <c r="T566" s="474"/>
      <c r="U566" s="474"/>
      <c r="V566" s="474"/>
      <c r="W566" s="474"/>
      <c r="X566" s="474"/>
      <c r="Y566" s="474"/>
      <c r="Z566" s="474"/>
    </row>
    <row r="567" spans="1:26" ht="12.75" customHeight="1" x14ac:dyDescent="0.25">
      <c r="A567" s="514"/>
      <c r="B567" s="519"/>
      <c r="C567" s="519"/>
      <c r="D567" s="519"/>
      <c r="E567" s="519"/>
      <c r="F567" s="519"/>
      <c r="G567" s="519"/>
      <c r="H567" s="519"/>
      <c r="I567" s="514"/>
      <c r="J567" s="519"/>
      <c r="K567" s="474"/>
      <c r="L567" s="474"/>
      <c r="M567" s="474"/>
      <c r="N567" s="474"/>
      <c r="O567" s="474"/>
      <c r="P567" s="474"/>
      <c r="Q567" s="474"/>
      <c r="R567" s="474"/>
      <c r="S567" s="474"/>
      <c r="T567" s="474"/>
      <c r="U567" s="474"/>
      <c r="V567" s="474"/>
      <c r="W567" s="474"/>
      <c r="X567" s="474"/>
      <c r="Y567" s="474"/>
      <c r="Z567" s="474"/>
    </row>
    <row r="568" spans="1:26" ht="12.75" customHeight="1" x14ac:dyDescent="0.25">
      <c r="A568" s="514"/>
      <c r="B568" s="519"/>
      <c r="C568" s="519"/>
      <c r="D568" s="519"/>
      <c r="E568" s="519"/>
      <c r="F568" s="519"/>
      <c r="G568" s="519"/>
      <c r="H568" s="519"/>
      <c r="I568" s="514"/>
      <c r="J568" s="519"/>
      <c r="K568" s="474"/>
      <c r="L568" s="474"/>
      <c r="M568" s="474"/>
      <c r="N568" s="474"/>
      <c r="O568" s="474"/>
      <c r="P568" s="474"/>
      <c r="Q568" s="474"/>
      <c r="R568" s="474"/>
      <c r="S568" s="474"/>
      <c r="T568" s="474"/>
      <c r="U568" s="474"/>
      <c r="V568" s="474"/>
      <c r="W568" s="474"/>
      <c r="X568" s="474"/>
      <c r="Y568" s="474"/>
      <c r="Z568" s="474"/>
    </row>
    <row r="569" spans="1:26" ht="12.75" customHeight="1" x14ac:dyDescent="0.25">
      <c r="A569" s="514"/>
      <c r="B569" s="519"/>
      <c r="C569" s="519"/>
      <c r="D569" s="519"/>
      <c r="E569" s="519"/>
      <c r="F569" s="519"/>
      <c r="G569" s="519"/>
      <c r="H569" s="519"/>
      <c r="I569" s="514"/>
      <c r="J569" s="519"/>
      <c r="K569" s="474"/>
      <c r="L569" s="474"/>
      <c r="M569" s="474"/>
      <c r="N569" s="474"/>
      <c r="O569" s="474"/>
      <c r="P569" s="474"/>
      <c r="Q569" s="474"/>
      <c r="R569" s="474"/>
      <c r="S569" s="474"/>
      <c r="T569" s="474"/>
      <c r="U569" s="474"/>
      <c r="V569" s="474"/>
      <c r="W569" s="474"/>
      <c r="X569" s="474"/>
      <c r="Y569" s="474"/>
      <c r="Z569" s="474"/>
    </row>
    <row r="570" spans="1:26" ht="12.75" customHeight="1" x14ac:dyDescent="0.25">
      <c r="A570" s="514"/>
      <c r="B570" s="519"/>
      <c r="C570" s="519"/>
      <c r="D570" s="519"/>
      <c r="E570" s="519"/>
      <c r="F570" s="519"/>
      <c r="G570" s="519"/>
      <c r="H570" s="519"/>
      <c r="I570" s="514"/>
      <c r="J570" s="519"/>
      <c r="K570" s="474"/>
      <c r="L570" s="474"/>
      <c r="M570" s="474"/>
      <c r="N570" s="474"/>
      <c r="O570" s="474"/>
      <c r="P570" s="474"/>
      <c r="Q570" s="474"/>
      <c r="R570" s="474"/>
      <c r="S570" s="474"/>
      <c r="T570" s="474"/>
      <c r="U570" s="474"/>
      <c r="V570" s="474"/>
      <c r="W570" s="474"/>
      <c r="X570" s="474"/>
      <c r="Y570" s="474"/>
      <c r="Z570" s="474"/>
    </row>
    <row r="571" spans="1:26" ht="12.75" customHeight="1" x14ac:dyDescent="0.25">
      <c r="A571" s="514"/>
      <c r="B571" s="519"/>
      <c r="C571" s="519"/>
      <c r="D571" s="519"/>
      <c r="E571" s="519"/>
      <c r="F571" s="519"/>
      <c r="G571" s="519"/>
      <c r="H571" s="519"/>
      <c r="I571" s="514"/>
      <c r="J571" s="519"/>
      <c r="K571" s="474"/>
      <c r="L571" s="474"/>
      <c r="M571" s="474"/>
      <c r="N571" s="474"/>
      <c r="O571" s="474"/>
      <c r="P571" s="474"/>
      <c r="Q571" s="474"/>
      <c r="R571" s="474"/>
      <c r="S571" s="474"/>
      <c r="T571" s="474"/>
      <c r="U571" s="474"/>
      <c r="V571" s="474"/>
      <c r="W571" s="474"/>
      <c r="X571" s="474"/>
      <c r="Y571" s="474"/>
      <c r="Z571" s="474"/>
    </row>
    <row r="572" spans="1:26" ht="12.75" customHeight="1" x14ac:dyDescent="0.25">
      <c r="A572" s="514"/>
      <c r="B572" s="519"/>
      <c r="C572" s="519"/>
      <c r="D572" s="519"/>
      <c r="E572" s="519"/>
      <c r="F572" s="519"/>
      <c r="G572" s="519"/>
      <c r="H572" s="519"/>
      <c r="I572" s="514"/>
      <c r="J572" s="519"/>
      <c r="K572" s="474"/>
      <c r="L572" s="474"/>
      <c r="M572" s="474"/>
      <c r="N572" s="474"/>
      <c r="O572" s="474"/>
      <c r="P572" s="474"/>
      <c r="Q572" s="474"/>
      <c r="R572" s="474"/>
      <c r="S572" s="474"/>
      <c r="T572" s="474"/>
      <c r="U572" s="474"/>
      <c r="V572" s="474"/>
      <c r="W572" s="474"/>
      <c r="X572" s="474"/>
      <c r="Y572" s="474"/>
      <c r="Z572" s="474"/>
    </row>
    <row r="573" spans="1:26" ht="12.75" customHeight="1" x14ac:dyDescent="0.25">
      <c r="A573" s="514"/>
      <c r="B573" s="519"/>
      <c r="C573" s="519"/>
      <c r="D573" s="519"/>
      <c r="E573" s="519"/>
      <c r="F573" s="519"/>
      <c r="G573" s="519"/>
      <c r="H573" s="519"/>
      <c r="I573" s="514"/>
      <c r="J573" s="519"/>
      <c r="K573" s="474"/>
      <c r="L573" s="474"/>
      <c r="M573" s="474"/>
      <c r="N573" s="474"/>
      <c r="O573" s="474"/>
      <c r="P573" s="474"/>
      <c r="Q573" s="474"/>
      <c r="R573" s="474"/>
      <c r="S573" s="474"/>
      <c r="T573" s="474"/>
      <c r="U573" s="474"/>
      <c r="V573" s="474"/>
      <c r="W573" s="474"/>
      <c r="X573" s="474"/>
      <c r="Y573" s="474"/>
      <c r="Z573" s="474"/>
    </row>
    <row r="574" spans="1:26" ht="12.75" customHeight="1" x14ac:dyDescent="0.25">
      <c r="A574" s="514"/>
      <c r="B574" s="519"/>
      <c r="C574" s="519"/>
      <c r="D574" s="519"/>
      <c r="E574" s="519"/>
      <c r="F574" s="519"/>
      <c r="G574" s="519"/>
      <c r="H574" s="519"/>
      <c r="I574" s="514"/>
      <c r="J574" s="519"/>
      <c r="K574" s="474"/>
      <c r="L574" s="474"/>
      <c r="M574" s="474"/>
      <c r="N574" s="474"/>
      <c r="O574" s="474"/>
      <c r="P574" s="474"/>
      <c r="Q574" s="474"/>
      <c r="R574" s="474"/>
      <c r="S574" s="474"/>
      <c r="T574" s="474"/>
      <c r="U574" s="474"/>
      <c r="V574" s="474"/>
      <c r="W574" s="474"/>
      <c r="X574" s="474"/>
      <c r="Y574" s="474"/>
      <c r="Z574" s="474"/>
    </row>
    <row r="575" spans="1:26" ht="12.75" customHeight="1" x14ac:dyDescent="0.25">
      <c r="A575" s="514"/>
      <c r="B575" s="519"/>
      <c r="C575" s="519"/>
      <c r="D575" s="519"/>
      <c r="E575" s="519"/>
      <c r="F575" s="519"/>
      <c r="G575" s="519"/>
      <c r="H575" s="519"/>
      <c r="I575" s="514"/>
      <c r="J575" s="519"/>
      <c r="K575" s="474"/>
      <c r="L575" s="474"/>
      <c r="M575" s="474"/>
      <c r="N575" s="474"/>
      <c r="O575" s="474"/>
      <c r="P575" s="474"/>
      <c r="Q575" s="474"/>
      <c r="R575" s="474"/>
      <c r="S575" s="474"/>
      <c r="T575" s="474"/>
      <c r="U575" s="474"/>
      <c r="V575" s="474"/>
      <c r="W575" s="474"/>
      <c r="X575" s="474"/>
      <c r="Y575" s="474"/>
      <c r="Z575" s="474"/>
    </row>
    <row r="576" spans="1:26" ht="12.75" customHeight="1" x14ac:dyDescent="0.25">
      <c r="A576" s="514"/>
      <c r="B576" s="519"/>
      <c r="C576" s="519"/>
      <c r="D576" s="519"/>
      <c r="E576" s="519"/>
      <c r="F576" s="519"/>
      <c r="G576" s="519"/>
      <c r="H576" s="519"/>
      <c r="I576" s="514"/>
      <c r="J576" s="519"/>
      <c r="K576" s="474"/>
      <c r="L576" s="474"/>
      <c r="M576" s="474"/>
      <c r="N576" s="474"/>
      <c r="O576" s="474"/>
      <c r="P576" s="474"/>
      <c r="Q576" s="474"/>
      <c r="R576" s="474"/>
      <c r="S576" s="474"/>
      <c r="T576" s="474"/>
      <c r="U576" s="474"/>
      <c r="V576" s="474"/>
      <c r="W576" s="474"/>
      <c r="X576" s="474"/>
      <c r="Y576" s="474"/>
      <c r="Z576" s="474"/>
    </row>
    <row r="577" spans="1:26" ht="12.75" customHeight="1" x14ac:dyDescent="0.25">
      <c r="A577" s="514"/>
      <c r="B577" s="519"/>
      <c r="C577" s="519"/>
      <c r="D577" s="519"/>
      <c r="E577" s="519"/>
      <c r="F577" s="519"/>
      <c r="G577" s="519"/>
      <c r="H577" s="519"/>
      <c r="I577" s="514"/>
      <c r="J577" s="519"/>
      <c r="K577" s="474"/>
      <c r="L577" s="474"/>
      <c r="M577" s="474"/>
      <c r="N577" s="474"/>
      <c r="O577" s="474"/>
      <c r="P577" s="474"/>
      <c r="Q577" s="474"/>
      <c r="R577" s="474"/>
      <c r="S577" s="474"/>
      <c r="T577" s="474"/>
      <c r="U577" s="474"/>
      <c r="V577" s="474"/>
      <c r="W577" s="474"/>
      <c r="X577" s="474"/>
      <c r="Y577" s="474"/>
      <c r="Z577" s="474"/>
    </row>
    <row r="578" spans="1:26" ht="12.75" customHeight="1" x14ac:dyDescent="0.25">
      <c r="A578" s="514"/>
      <c r="B578" s="519"/>
      <c r="C578" s="519"/>
      <c r="D578" s="519"/>
      <c r="E578" s="519"/>
      <c r="F578" s="519"/>
      <c r="G578" s="519"/>
      <c r="H578" s="519"/>
      <c r="I578" s="514"/>
      <c r="J578" s="519"/>
      <c r="K578" s="474"/>
      <c r="L578" s="474"/>
      <c r="M578" s="474"/>
      <c r="N578" s="474"/>
      <c r="O578" s="474"/>
      <c r="P578" s="474"/>
      <c r="Q578" s="474"/>
      <c r="R578" s="474"/>
      <c r="S578" s="474"/>
      <c r="T578" s="474"/>
      <c r="U578" s="474"/>
      <c r="V578" s="474"/>
      <c r="W578" s="474"/>
      <c r="X578" s="474"/>
      <c r="Y578" s="474"/>
      <c r="Z578" s="474"/>
    </row>
    <row r="579" spans="1:26" ht="12.75" customHeight="1" x14ac:dyDescent="0.25">
      <c r="A579" s="514"/>
      <c r="B579" s="519"/>
      <c r="C579" s="519"/>
      <c r="D579" s="519"/>
      <c r="E579" s="519"/>
      <c r="F579" s="519"/>
      <c r="G579" s="519"/>
      <c r="H579" s="519"/>
      <c r="I579" s="514"/>
      <c r="J579" s="519"/>
      <c r="K579" s="474"/>
      <c r="L579" s="474"/>
      <c r="M579" s="474"/>
      <c r="N579" s="474"/>
      <c r="O579" s="474"/>
      <c r="P579" s="474"/>
      <c r="Q579" s="474"/>
      <c r="R579" s="474"/>
      <c r="S579" s="474"/>
      <c r="T579" s="474"/>
      <c r="U579" s="474"/>
      <c r="V579" s="474"/>
      <c r="W579" s="474"/>
      <c r="X579" s="474"/>
      <c r="Y579" s="474"/>
      <c r="Z579" s="474"/>
    </row>
    <row r="580" spans="1:26" ht="12.75" customHeight="1" x14ac:dyDescent="0.25">
      <c r="A580" s="514"/>
      <c r="B580" s="519"/>
      <c r="C580" s="519"/>
      <c r="D580" s="519"/>
      <c r="E580" s="519"/>
      <c r="F580" s="519"/>
      <c r="G580" s="519"/>
      <c r="H580" s="519"/>
      <c r="I580" s="514"/>
      <c r="J580" s="519"/>
      <c r="K580" s="474"/>
      <c r="L580" s="474"/>
      <c r="M580" s="474"/>
      <c r="N580" s="474"/>
      <c r="O580" s="474"/>
      <c r="P580" s="474"/>
      <c r="Q580" s="474"/>
      <c r="R580" s="474"/>
      <c r="S580" s="474"/>
      <c r="T580" s="474"/>
      <c r="U580" s="474"/>
      <c r="V580" s="474"/>
      <c r="W580" s="474"/>
      <c r="X580" s="474"/>
      <c r="Y580" s="474"/>
      <c r="Z580" s="474"/>
    </row>
    <row r="581" spans="1:26" ht="12.75" customHeight="1" x14ac:dyDescent="0.25">
      <c r="A581" s="514"/>
      <c r="B581" s="519"/>
      <c r="C581" s="519"/>
      <c r="D581" s="519"/>
      <c r="E581" s="519"/>
      <c r="F581" s="519"/>
      <c r="G581" s="519"/>
      <c r="H581" s="519"/>
      <c r="I581" s="514"/>
      <c r="J581" s="519"/>
      <c r="K581" s="474"/>
      <c r="L581" s="474"/>
      <c r="M581" s="474"/>
      <c r="N581" s="474"/>
      <c r="O581" s="474"/>
      <c r="P581" s="474"/>
      <c r="Q581" s="474"/>
      <c r="R581" s="474"/>
      <c r="S581" s="474"/>
      <c r="T581" s="474"/>
      <c r="U581" s="474"/>
      <c r="V581" s="474"/>
      <c r="W581" s="474"/>
      <c r="X581" s="474"/>
      <c r="Y581" s="474"/>
      <c r="Z581" s="474"/>
    </row>
    <row r="582" spans="1:26" ht="12.75" customHeight="1" x14ac:dyDescent="0.25">
      <c r="A582" s="514"/>
      <c r="B582" s="519"/>
      <c r="C582" s="519"/>
      <c r="D582" s="519"/>
      <c r="E582" s="519"/>
      <c r="F582" s="519"/>
      <c r="G582" s="519"/>
      <c r="H582" s="519"/>
      <c r="I582" s="514"/>
      <c r="J582" s="519"/>
      <c r="K582" s="474"/>
      <c r="L582" s="474"/>
      <c r="M582" s="474"/>
      <c r="N582" s="474"/>
      <c r="O582" s="474"/>
      <c r="P582" s="474"/>
      <c r="Q582" s="474"/>
      <c r="R582" s="474"/>
      <c r="S582" s="474"/>
      <c r="T582" s="474"/>
      <c r="U582" s="474"/>
      <c r="V582" s="474"/>
      <c r="W582" s="474"/>
      <c r="X582" s="474"/>
      <c r="Y582" s="474"/>
      <c r="Z582" s="474"/>
    </row>
    <row r="583" spans="1:26" ht="12.75" customHeight="1" x14ac:dyDescent="0.25">
      <c r="A583" s="514"/>
      <c r="B583" s="519"/>
      <c r="C583" s="519"/>
      <c r="D583" s="519"/>
      <c r="E583" s="519"/>
      <c r="F583" s="519"/>
      <c r="G583" s="519"/>
      <c r="H583" s="519"/>
      <c r="I583" s="514"/>
      <c r="J583" s="519"/>
      <c r="K583" s="474"/>
      <c r="L583" s="474"/>
      <c r="M583" s="474"/>
      <c r="N583" s="474"/>
      <c r="O583" s="474"/>
      <c r="P583" s="474"/>
      <c r="Q583" s="474"/>
      <c r="R583" s="474"/>
      <c r="S583" s="474"/>
      <c r="T583" s="474"/>
      <c r="U583" s="474"/>
      <c r="V583" s="474"/>
      <c r="W583" s="474"/>
      <c r="X583" s="474"/>
      <c r="Y583" s="474"/>
      <c r="Z583" s="474"/>
    </row>
    <row r="584" spans="1:26" ht="12.75" customHeight="1" x14ac:dyDescent="0.25">
      <c r="A584" s="514"/>
      <c r="B584" s="519"/>
      <c r="C584" s="519"/>
      <c r="D584" s="519"/>
      <c r="E584" s="519"/>
      <c r="F584" s="519"/>
      <c r="G584" s="519"/>
      <c r="H584" s="519"/>
      <c r="I584" s="514"/>
      <c r="J584" s="519"/>
      <c r="K584" s="474"/>
      <c r="L584" s="474"/>
      <c r="M584" s="474"/>
      <c r="N584" s="474"/>
      <c r="O584" s="474"/>
      <c r="P584" s="474"/>
      <c r="Q584" s="474"/>
      <c r="R584" s="474"/>
      <c r="S584" s="474"/>
      <c r="T584" s="474"/>
      <c r="U584" s="474"/>
      <c r="V584" s="474"/>
      <c r="W584" s="474"/>
      <c r="X584" s="474"/>
      <c r="Y584" s="474"/>
      <c r="Z584" s="474"/>
    </row>
    <row r="585" spans="1:26" ht="12.75" customHeight="1" x14ac:dyDescent="0.25">
      <c r="A585" s="514"/>
      <c r="B585" s="519"/>
      <c r="C585" s="519"/>
      <c r="D585" s="519"/>
      <c r="E585" s="519"/>
      <c r="F585" s="519"/>
      <c r="G585" s="519"/>
      <c r="H585" s="519"/>
      <c r="I585" s="514"/>
      <c r="J585" s="519"/>
      <c r="K585" s="474"/>
      <c r="L585" s="474"/>
      <c r="M585" s="474"/>
      <c r="N585" s="474"/>
      <c r="O585" s="474"/>
      <c r="P585" s="474"/>
      <c r="Q585" s="474"/>
      <c r="R585" s="474"/>
      <c r="S585" s="474"/>
      <c r="T585" s="474"/>
      <c r="U585" s="474"/>
      <c r="V585" s="474"/>
      <c r="W585" s="474"/>
      <c r="X585" s="474"/>
      <c r="Y585" s="474"/>
      <c r="Z585" s="474"/>
    </row>
    <row r="586" spans="1:26" ht="12.75" customHeight="1" x14ac:dyDescent="0.25">
      <c r="A586" s="514"/>
      <c r="B586" s="519"/>
      <c r="C586" s="519"/>
      <c r="D586" s="519"/>
      <c r="E586" s="519"/>
      <c r="F586" s="519"/>
      <c r="G586" s="519"/>
      <c r="H586" s="519"/>
      <c r="I586" s="514"/>
      <c r="J586" s="519"/>
      <c r="K586" s="474"/>
      <c r="L586" s="474"/>
      <c r="M586" s="474"/>
      <c r="N586" s="474"/>
      <c r="O586" s="474"/>
      <c r="P586" s="474"/>
      <c r="Q586" s="474"/>
      <c r="R586" s="474"/>
      <c r="S586" s="474"/>
      <c r="T586" s="474"/>
      <c r="U586" s="474"/>
      <c r="V586" s="474"/>
      <c r="W586" s="474"/>
      <c r="X586" s="474"/>
      <c r="Y586" s="474"/>
      <c r="Z586" s="474"/>
    </row>
    <row r="587" spans="1:26" ht="12.75" customHeight="1" x14ac:dyDescent="0.25">
      <c r="A587" s="514"/>
      <c r="B587" s="519"/>
      <c r="C587" s="519"/>
      <c r="D587" s="519"/>
      <c r="E587" s="519"/>
      <c r="F587" s="519"/>
      <c r="G587" s="519"/>
      <c r="H587" s="519"/>
      <c r="I587" s="514"/>
      <c r="J587" s="519"/>
      <c r="K587" s="474"/>
      <c r="L587" s="474"/>
      <c r="M587" s="474"/>
      <c r="N587" s="474"/>
      <c r="O587" s="474"/>
      <c r="P587" s="474"/>
      <c r="Q587" s="474"/>
      <c r="R587" s="474"/>
      <c r="S587" s="474"/>
      <c r="T587" s="474"/>
      <c r="U587" s="474"/>
      <c r="V587" s="474"/>
      <c r="W587" s="474"/>
      <c r="X587" s="474"/>
      <c r="Y587" s="474"/>
      <c r="Z587" s="474"/>
    </row>
    <row r="588" spans="1:26" ht="12.75" customHeight="1" x14ac:dyDescent="0.25">
      <c r="A588" s="514"/>
      <c r="B588" s="519"/>
      <c r="C588" s="519"/>
      <c r="D588" s="519"/>
      <c r="E588" s="519"/>
      <c r="F588" s="519"/>
      <c r="G588" s="519"/>
      <c r="H588" s="519"/>
      <c r="I588" s="514"/>
      <c r="J588" s="519"/>
      <c r="K588" s="474"/>
      <c r="L588" s="474"/>
      <c r="M588" s="474"/>
      <c r="N588" s="474"/>
      <c r="O588" s="474"/>
      <c r="P588" s="474"/>
      <c r="Q588" s="474"/>
      <c r="R588" s="474"/>
      <c r="S588" s="474"/>
      <c r="T588" s="474"/>
      <c r="U588" s="474"/>
      <c r="V588" s="474"/>
      <c r="W588" s="474"/>
      <c r="X588" s="474"/>
      <c r="Y588" s="474"/>
      <c r="Z588" s="474"/>
    </row>
    <row r="589" spans="1:26" ht="12.75" customHeight="1" x14ac:dyDescent="0.25">
      <c r="A589" s="514"/>
      <c r="B589" s="519"/>
      <c r="C589" s="519"/>
      <c r="D589" s="519"/>
      <c r="E589" s="519"/>
      <c r="F589" s="519"/>
      <c r="G589" s="519"/>
      <c r="H589" s="519"/>
      <c r="I589" s="514"/>
      <c r="J589" s="519"/>
      <c r="K589" s="474"/>
      <c r="L589" s="474"/>
      <c r="M589" s="474"/>
      <c r="N589" s="474"/>
      <c r="O589" s="474"/>
      <c r="P589" s="474"/>
      <c r="Q589" s="474"/>
      <c r="R589" s="474"/>
      <c r="S589" s="474"/>
      <c r="T589" s="474"/>
      <c r="U589" s="474"/>
      <c r="V589" s="474"/>
      <c r="W589" s="474"/>
      <c r="X589" s="474"/>
      <c r="Y589" s="474"/>
      <c r="Z589" s="474"/>
    </row>
    <row r="590" spans="1:26" ht="12.75" customHeight="1" x14ac:dyDescent="0.25">
      <c r="A590" s="514"/>
      <c r="B590" s="519"/>
      <c r="C590" s="519"/>
      <c r="D590" s="519"/>
      <c r="E590" s="519"/>
      <c r="F590" s="519"/>
      <c r="G590" s="519"/>
      <c r="H590" s="519"/>
      <c r="I590" s="514"/>
      <c r="J590" s="519"/>
      <c r="K590" s="474"/>
      <c r="L590" s="474"/>
      <c r="M590" s="474"/>
      <c r="N590" s="474"/>
      <c r="O590" s="474"/>
      <c r="P590" s="474"/>
      <c r="Q590" s="474"/>
      <c r="R590" s="474"/>
      <c r="S590" s="474"/>
      <c r="T590" s="474"/>
      <c r="U590" s="474"/>
      <c r="V590" s="474"/>
      <c r="W590" s="474"/>
      <c r="X590" s="474"/>
      <c r="Y590" s="474"/>
      <c r="Z590" s="474"/>
    </row>
    <row r="591" spans="1:26" ht="12.75" customHeight="1" x14ac:dyDescent="0.25">
      <c r="A591" s="514"/>
      <c r="B591" s="519"/>
      <c r="C591" s="519"/>
      <c r="D591" s="519"/>
      <c r="E591" s="519"/>
      <c r="F591" s="519"/>
      <c r="G591" s="519"/>
      <c r="H591" s="519"/>
      <c r="I591" s="514"/>
      <c r="J591" s="519"/>
      <c r="K591" s="474"/>
      <c r="L591" s="474"/>
      <c r="M591" s="474"/>
      <c r="N591" s="474"/>
      <c r="O591" s="474"/>
      <c r="P591" s="474"/>
      <c r="Q591" s="474"/>
      <c r="R591" s="474"/>
      <c r="S591" s="474"/>
      <c r="T591" s="474"/>
      <c r="U591" s="474"/>
      <c r="V591" s="474"/>
      <c r="W591" s="474"/>
      <c r="X591" s="474"/>
      <c r="Y591" s="474"/>
      <c r="Z591" s="474"/>
    </row>
    <row r="592" spans="1:26" ht="12.75" customHeight="1" x14ac:dyDescent="0.25">
      <c r="A592" s="514"/>
      <c r="B592" s="519"/>
      <c r="C592" s="519"/>
      <c r="D592" s="519"/>
      <c r="E592" s="519"/>
      <c r="F592" s="519"/>
      <c r="G592" s="519"/>
      <c r="H592" s="519"/>
      <c r="I592" s="514"/>
      <c r="J592" s="519"/>
      <c r="K592" s="474"/>
      <c r="L592" s="474"/>
      <c r="M592" s="474"/>
      <c r="N592" s="474"/>
      <c r="O592" s="474"/>
      <c r="P592" s="474"/>
      <c r="Q592" s="474"/>
      <c r="R592" s="474"/>
      <c r="S592" s="474"/>
      <c r="T592" s="474"/>
      <c r="U592" s="474"/>
      <c r="V592" s="474"/>
      <c r="W592" s="474"/>
      <c r="X592" s="474"/>
      <c r="Y592" s="474"/>
      <c r="Z592" s="474"/>
    </row>
    <row r="593" spans="1:26" ht="12.75" customHeight="1" x14ac:dyDescent="0.25">
      <c r="A593" s="514"/>
      <c r="B593" s="519"/>
      <c r="C593" s="519"/>
      <c r="D593" s="519"/>
      <c r="E593" s="519"/>
      <c r="F593" s="519"/>
      <c r="G593" s="519"/>
      <c r="H593" s="519"/>
      <c r="I593" s="514"/>
      <c r="J593" s="519"/>
      <c r="K593" s="474"/>
      <c r="L593" s="474"/>
      <c r="M593" s="474"/>
      <c r="N593" s="474"/>
      <c r="O593" s="474"/>
      <c r="P593" s="474"/>
      <c r="Q593" s="474"/>
      <c r="R593" s="474"/>
      <c r="S593" s="474"/>
      <c r="T593" s="474"/>
      <c r="U593" s="474"/>
      <c r="V593" s="474"/>
      <c r="W593" s="474"/>
      <c r="X593" s="474"/>
      <c r="Y593" s="474"/>
      <c r="Z593" s="474"/>
    </row>
    <row r="594" spans="1:26" ht="12.75" customHeight="1" x14ac:dyDescent="0.25">
      <c r="A594" s="514"/>
      <c r="B594" s="519"/>
      <c r="C594" s="519"/>
      <c r="D594" s="519"/>
      <c r="E594" s="519"/>
      <c r="F594" s="519"/>
      <c r="G594" s="519"/>
      <c r="H594" s="519"/>
      <c r="I594" s="514"/>
      <c r="J594" s="519"/>
      <c r="K594" s="474"/>
      <c r="L594" s="474"/>
      <c r="M594" s="474"/>
      <c r="N594" s="474"/>
      <c r="O594" s="474"/>
      <c r="P594" s="474"/>
      <c r="Q594" s="474"/>
      <c r="R594" s="474"/>
      <c r="S594" s="474"/>
      <c r="T594" s="474"/>
      <c r="U594" s="474"/>
      <c r="V594" s="474"/>
      <c r="W594" s="474"/>
      <c r="X594" s="474"/>
      <c r="Y594" s="474"/>
      <c r="Z594" s="474"/>
    </row>
    <row r="595" spans="1:26" ht="12.75" customHeight="1" x14ac:dyDescent="0.25">
      <c r="A595" s="514"/>
      <c r="B595" s="519"/>
      <c r="C595" s="519"/>
      <c r="D595" s="519"/>
      <c r="E595" s="519"/>
      <c r="F595" s="519"/>
      <c r="G595" s="519"/>
      <c r="H595" s="519"/>
      <c r="I595" s="514"/>
      <c r="J595" s="519"/>
      <c r="K595" s="474"/>
      <c r="L595" s="474"/>
      <c r="M595" s="474"/>
      <c r="N595" s="474"/>
      <c r="O595" s="474"/>
      <c r="P595" s="474"/>
      <c r="Q595" s="474"/>
      <c r="R595" s="474"/>
      <c r="S595" s="474"/>
      <c r="T595" s="474"/>
      <c r="U595" s="474"/>
      <c r="V595" s="474"/>
      <c r="W595" s="474"/>
      <c r="X595" s="474"/>
      <c r="Y595" s="474"/>
      <c r="Z595" s="474"/>
    </row>
    <row r="596" spans="1:26" ht="12.75" customHeight="1" x14ac:dyDescent="0.25">
      <c r="A596" s="514"/>
      <c r="B596" s="519"/>
      <c r="C596" s="519"/>
      <c r="D596" s="519"/>
      <c r="E596" s="519"/>
      <c r="F596" s="519"/>
      <c r="G596" s="519"/>
      <c r="H596" s="519"/>
      <c r="I596" s="514"/>
      <c r="J596" s="519"/>
      <c r="K596" s="474"/>
      <c r="L596" s="474"/>
      <c r="M596" s="474"/>
      <c r="N596" s="474"/>
      <c r="O596" s="474"/>
      <c r="P596" s="474"/>
      <c r="Q596" s="474"/>
      <c r="R596" s="474"/>
      <c r="S596" s="474"/>
      <c r="T596" s="474"/>
      <c r="U596" s="474"/>
      <c r="V596" s="474"/>
      <c r="W596" s="474"/>
      <c r="X596" s="474"/>
      <c r="Y596" s="474"/>
      <c r="Z596" s="474"/>
    </row>
    <row r="597" spans="1:26" ht="12.75" customHeight="1" x14ac:dyDescent="0.25">
      <c r="A597" s="514"/>
      <c r="B597" s="519"/>
      <c r="C597" s="519"/>
      <c r="D597" s="519"/>
      <c r="E597" s="519"/>
      <c r="F597" s="519"/>
      <c r="G597" s="519"/>
      <c r="H597" s="519"/>
      <c r="I597" s="514"/>
      <c r="J597" s="519"/>
      <c r="K597" s="474"/>
      <c r="L597" s="474"/>
      <c r="M597" s="474"/>
      <c r="N597" s="474"/>
      <c r="O597" s="474"/>
      <c r="P597" s="474"/>
      <c r="Q597" s="474"/>
      <c r="R597" s="474"/>
      <c r="S597" s="474"/>
      <c r="T597" s="474"/>
      <c r="U597" s="474"/>
      <c r="V597" s="474"/>
      <c r="W597" s="474"/>
      <c r="X597" s="474"/>
      <c r="Y597" s="474"/>
      <c r="Z597" s="474"/>
    </row>
    <row r="598" spans="1:26" ht="12.75" customHeight="1" x14ac:dyDescent="0.25">
      <c r="A598" s="514"/>
      <c r="B598" s="519"/>
      <c r="C598" s="519"/>
      <c r="D598" s="519"/>
      <c r="E598" s="519"/>
      <c r="F598" s="519"/>
      <c r="G598" s="519"/>
      <c r="H598" s="519"/>
      <c r="I598" s="514"/>
      <c r="J598" s="519"/>
      <c r="K598" s="474"/>
      <c r="L598" s="474"/>
      <c r="M598" s="474"/>
      <c r="N598" s="474"/>
      <c r="O598" s="474"/>
      <c r="P598" s="474"/>
      <c r="Q598" s="474"/>
      <c r="R598" s="474"/>
      <c r="S598" s="474"/>
      <c r="T598" s="474"/>
      <c r="U598" s="474"/>
      <c r="V598" s="474"/>
      <c r="W598" s="474"/>
      <c r="X598" s="474"/>
      <c r="Y598" s="474"/>
      <c r="Z598" s="474"/>
    </row>
    <row r="599" spans="1:26" ht="12.75" customHeight="1" x14ac:dyDescent="0.25">
      <c r="A599" s="514"/>
      <c r="B599" s="519"/>
      <c r="C599" s="519"/>
      <c r="D599" s="519"/>
      <c r="E599" s="519"/>
      <c r="F599" s="519"/>
      <c r="G599" s="519"/>
      <c r="H599" s="519"/>
      <c r="I599" s="514"/>
      <c r="J599" s="519"/>
      <c r="K599" s="474"/>
      <c r="L599" s="474"/>
      <c r="M599" s="474"/>
      <c r="N599" s="474"/>
      <c r="O599" s="474"/>
      <c r="P599" s="474"/>
      <c r="Q599" s="474"/>
      <c r="R599" s="474"/>
      <c r="S599" s="474"/>
      <c r="T599" s="474"/>
      <c r="U599" s="474"/>
      <c r="V599" s="474"/>
      <c r="W599" s="474"/>
      <c r="X599" s="474"/>
      <c r="Y599" s="474"/>
      <c r="Z599" s="474"/>
    </row>
    <row r="600" spans="1:26" ht="12.75" customHeight="1" x14ac:dyDescent="0.25">
      <c r="A600" s="514"/>
      <c r="B600" s="519"/>
      <c r="C600" s="519"/>
      <c r="D600" s="519"/>
      <c r="E600" s="519"/>
      <c r="F600" s="519"/>
      <c r="G600" s="519"/>
      <c r="H600" s="519"/>
      <c r="I600" s="514"/>
      <c r="J600" s="519"/>
      <c r="K600" s="474"/>
      <c r="L600" s="474"/>
      <c r="M600" s="474"/>
      <c r="N600" s="474"/>
      <c r="O600" s="474"/>
      <c r="P600" s="474"/>
      <c r="Q600" s="474"/>
      <c r="R600" s="474"/>
      <c r="S600" s="474"/>
      <c r="T600" s="474"/>
      <c r="U600" s="474"/>
      <c r="V600" s="474"/>
      <c r="W600" s="474"/>
      <c r="X600" s="474"/>
      <c r="Y600" s="474"/>
      <c r="Z600" s="474"/>
    </row>
    <row r="601" spans="1:26" ht="12.75" customHeight="1" x14ac:dyDescent="0.25">
      <c r="A601" s="514"/>
      <c r="B601" s="519"/>
      <c r="C601" s="519"/>
      <c r="D601" s="519"/>
      <c r="E601" s="519"/>
      <c r="F601" s="519"/>
      <c r="G601" s="519"/>
      <c r="H601" s="519"/>
      <c r="I601" s="514"/>
      <c r="J601" s="519"/>
      <c r="K601" s="474"/>
      <c r="L601" s="474"/>
      <c r="M601" s="474"/>
      <c r="N601" s="474"/>
      <c r="O601" s="474"/>
      <c r="P601" s="474"/>
      <c r="Q601" s="474"/>
      <c r="R601" s="474"/>
      <c r="S601" s="474"/>
      <c r="T601" s="474"/>
      <c r="U601" s="474"/>
      <c r="V601" s="474"/>
      <c r="W601" s="474"/>
      <c r="X601" s="474"/>
      <c r="Y601" s="474"/>
      <c r="Z601" s="474"/>
    </row>
    <row r="602" spans="1:26" ht="12.75" customHeight="1" x14ac:dyDescent="0.25">
      <c r="A602" s="514"/>
      <c r="B602" s="519"/>
      <c r="C602" s="519"/>
      <c r="D602" s="519"/>
      <c r="E602" s="519"/>
      <c r="F602" s="519"/>
      <c r="G602" s="519"/>
      <c r="H602" s="519"/>
      <c r="I602" s="514"/>
      <c r="J602" s="519"/>
      <c r="K602" s="474"/>
      <c r="L602" s="474"/>
      <c r="M602" s="474"/>
      <c r="N602" s="474"/>
      <c r="O602" s="474"/>
      <c r="P602" s="474"/>
      <c r="Q602" s="474"/>
      <c r="R602" s="474"/>
      <c r="S602" s="474"/>
      <c r="T602" s="474"/>
      <c r="U602" s="474"/>
      <c r="V602" s="474"/>
      <c r="W602" s="474"/>
      <c r="X602" s="474"/>
      <c r="Y602" s="474"/>
      <c r="Z602" s="474"/>
    </row>
    <row r="603" spans="1:26" ht="12.75" customHeight="1" x14ac:dyDescent="0.25">
      <c r="A603" s="514"/>
      <c r="B603" s="519"/>
      <c r="C603" s="519"/>
      <c r="D603" s="519"/>
      <c r="E603" s="519"/>
      <c r="F603" s="519"/>
      <c r="G603" s="519"/>
      <c r="H603" s="519"/>
      <c r="I603" s="514"/>
      <c r="J603" s="519"/>
      <c r="K603" s="474"/>
      <c r="L603" s="474"/>
      <c r="M603" s="474"/>
      <c r="N603" s="474"/>
      <c r="O603" s="474"/>
      <c r="P603" s="474"/>
      <c r="Q603" s="474"/>
      <c r="R603" s="474"/>
      <c r="S603" s="474"/>
      <c r="T603" s="474"/>
      <c r="U603" s="474"/>
      <c r="V603" s="474"/>
      <c r="W603" s="474"/>
      <c r="X603" s="474"/>
      <c r="Y603" s="474"/>
      <c r="Z603" s="474"/>
    </row>
    <row r="604" spans="1:26" ht="12.75" customHeight="1" x14ac:dyDescent="0.25">
      <c r="A604" s="514"/>
      <c r="B604" s="519"/>
      <c r="C604" s="519"/>
      <c r="D604" s="519"/>
      <c r="E604" s="519"/>
      <c r="F604" s="519"/>
      <c r="G604" s="519"/>
      <c r="H604" s="519"/>
      <c r="I604" s="514"/>
      <c r="J604" s="519"/>
      <c r="K604" s="474"/>
      <c r="L604" s="474"/>
      <c r="M604" s="474"/>
      <c r="N604" s="474"/>
      <c r="O604" s="474"/>
      <c r="P604" s="474"/>
      <c r="Q604" s="474"/>
      <c r="R604" s="474"/>
      <c r="S604" s="474"/>
      <c r="T604" s="474"/>
      <c r="U604" s="474"/>
      <c r="V604" s="474"/>
      <c r="W604" s="474"/>
      <c r="X604" s="474"/>
      <c r="Y604" s="474"/>
      <c r="Z604" s="474"/>
    </row>
    <row r="605" spans="1:26" ht="12.75" customHeight="1" x14ac:dyDescent="0.25">
      <c r="A605" s="514"/>
      <c r="B605" s="519"/>
      <c r="C605" s="519"/>
      <c r="D605" s="519"/>
      <c r="E605" s="519"/>
      <c r="F605" s="519"/>
      <c r="G605" s="519"/>
      <c r="H605" s="519"/>
      <c r="I605" s="514"/>
      <c r="J605" s="519"/>
      <c r="K605" s="474"/>
      <c r="L605" s="474"/>
      <c r="M605" s="474"/>
      <c r="N605" s="474"/>
      <c r="O605" s="474"/>
      <c r="P605" s="474"/>
      <c r="Q605" s="474"/>
      <c r="R605" s="474"/>
      <c r="S605" s="474"/>
      <c r="T605" s="474"/>
      <c r="U605" s="474"/>
      <c r="V605" s="474"/>
      <c r="W605" s="474"/>
      <c r="X605" s="474"/>
      <c r="Y605" s="474"/>
      <c r="Z605" s="474"/>
    </row>
    <row r="606" spans="1:26" ht="12.75" customHeight="1" x14ac:dyDescent="0.25">
      <c r="A606" s="514"/>
      <c r="B606" s="519"/>
      <c r="C606" s="519"/>
      <c r="D606" s="519"/>
      <c r="E606" s="519"/>
      <c r="F606" s="519"/>
      <c r="G606" s="519"/>
      <c r="H606" s="519"/>
      <c r="I606" s="514"/>
      <c r="J606" s="519"/>
      <c r="K606" s="474"/>
      <c r="L606" s="474"/>
      <c r="M606" s="474"/>
      <c r="N606" s="474"/>
      <c r="O606" s="474"/>
      <c r="P606" s="474"/>
      <c r="Q606" s="474"/>
      <c r="R606" s="474"/>
      <c r="S606" s="474"/>
      <c r="T606" s="474"/>
      <c r="U606" s="474"/>
      <c r="V606" s="474"/>
      <c r="W606" s="474"/>
      <c r="X606" s="474"/>
      <c r="Y606" s="474"/>
      <c r="Z606" s="474"/>
    </row>
    <row r="607" spans="1:26" ht="12.75" customHeight="1" x14ac:dyDescent="0.25">
      <c r="A607" s="514"/>
      <c r="B607" s="519"/>
      <c r="C607" s="519"/>
      <c r="D607" s="519"/>
      <c r="E607" s="519"/>
      <c r="F607" s="519"/>
      <c r="G607" s="519"/>
      <c r="H607" s="519"/>
      <c r="I607" s="514"/>
      <c r="J607" s="519"/>
      <c r="K607" s="474"/>
      <c r="L607" s="474"/>
      <c r="M607" s="474"/>
      <c r="N607" s="474"/>
      <c r="O607" s="474"/>
      <c r="P607" s="474"/>
      <c r="Q607" s="474"/>
      <c r="R607" s="474"/>
      <c r="S607" s="474"/>
      <c r="T607" s="474"/>
      <c r="U607" s="474"/>
      <c r="V607" s="474"/>
      <c r="W607" s="474"/>
      <c r="X607" s="474"/>
      <c r="Y607" s="474"/>
      <c r="Z607" s="474"/>
    </row>
    <row r="608" spans="1:26" ht="12.75" customHeight="1" x14ac:dyDescent="0.25">
      <c r="A608" s="514"/>
      <c r="B608" s="519"/>
      <c r="C608" s="519"/>
      <c r="D608" s="519"/>
      <c r="E608" s="519"/>
      <c r="F608" s="519"/>
      <c r="G608" s="519"/>
      <c r="H608" s="519"/>
      <c r="I608" s="514"/>
      <c r="J608" s="519"/>
      <c r="K608" s="474"/>
      <c r="L608" s="474"/>
      <c r="M608" s="474"/>
      <c r="N608" s="474"/>
      <c r="O608" s="474"/>
      <c r="P608" s="474"/>
      <c r="Q608" s="474"/>
      <c r="R608" s="474"/>
      <c r="S608" s="474"/>
      <c r="T608" s="474"/>
      <c r="U608" s="474"/>
      <c r="V608" s="474"/>
      <c r="W608" s="474"/>
      <c r="X608" s="474"/>
      <c r="Y608" s="474"/>
      <c r="Z608" s="474"/>
    </row>
    <row r="609" spans="1:26" ht="12.75" customHeight="1" x14ac:dyDescent="0.25">
      <c r="A609" s="514"/>
      <c r="B609" s="519"/>
      <c r="C609" s="519"/>
      <c r="D609" s="519"/>
      <c r="E609" s="519"/>
      <c r="F609" s="519"/>
      <c r="G609" s="519"/>
      <c r="H609" s="519"/>
      <c r="I609" s="514"/>
      <c r="J609" s="519"/>
      <c r="K609" s="474"/>
      <c r="L609" s="474"/>
      <c r="M609" s="474"/>
      <c r="N609" s="474"/>
      <c r="O609" s="474"/>
      <c r="P609" s="474"/>
      <c r="Q609" s="474"/>
      <c r="R609" s="474"/>
      <c r="S609" s="474"/>
      <c r="T609" s="474"/>
      <c r="U609" s="474"/>
      <c r="V609" s="474"/>
      <c r="W609" s="474"/>
      <c r="X609" s="474"/>
      <c r="Y609" s="474"/>
      <c r="Z609" s="474"/>
    </row>
    <row r="610" spans="1:26" ht="12.75" customHeight="1" x14ac:dyDescent="0.25">
      <c r="A610" s="514"/>
      <c r="B610" s="519"/>
      <c r="C610" s="519"/>
      <c r="D610" s="519"/>
      <c r="E610" s="519"/>
      <c r="F610" s="519"/>
      <c r="G610" s="519"/>
      <c r="H610" s="519"/>
      <c r="I610" s="514"/>
      <c r="J610" s="519"/>
      <c r="K610" s="474"/>
      <c r="L610" s="474"/>
      <c r="M610" s="474"/>
      <c r="N610" s="474"/>
      <c r="O610" s="474"/>
      <c r="P610" s="474"/>
      <c r="Q610" s="474"/>
      <c r="R610" s="474"/>
      <c r="S610" s="474"/>
      <c r="T610" s="474"/>
      <c r="U610" s="474"/>
      <c r="V610" s="474"/>
      <c r="W610" s="474"/>
      <c r="X610" s="474"/>
      <c r="Y610" s="474"/>
      <c r="Z610" s="474"/>
    </row>
    <row r="611" spans="1:26" ht="12.75" customHeight="1" x14ac:dyDescent="0.25">
      <c r="A611" s="514"/>
      <c r="B611" s="519"/>
      <c r="C611" s="519"/>
      <c r="D611" s="519"/>
      <c r="E611" s="519"/>
      <c r="F611" s="519"/>
      <c r="G611" s="519"/>
      <c r="H611" s="519"/>
      <c r="I611" s="514"/>
      <c r="J611" s="519"/>
      <c r="K611" s="474"/>
      <c r="L611" s="474"/>
      <c r="M611" s="474"/>
      <c r="N611" s="474"/>
      <c r="O611" s="474"/>
      <c r="P611" s="474"/>
      <c r="Q611" s="474"/>
      <c r="R611" s="474"/>
      <c r="S611" s="474"/>
      <c r="T611" s="474"/>
      <c r="U611" s="474"/>
      <c r="V611" s="474"/>
      <c r="W611" s="474"/>
      <c r="X611" s="474"/>
      <c r="Y611" s="474"/>
      <c r="Z611" s="474"/>
    </row>
    <row r="612" spans="1:26" ht="12.75" customHeight="1" x14ac:dyDescent="0.25">
      <c r="A612" s="514"/>
      <c r="B612" s="519"/>
      <c r="C612" s="519"/>
      <c r="D612" s="519"/>
      <c r="E612" s="519"/>
      <c r="F612" s="519"/>
      <c r="G612" s="519"/>
      <c r="H612" s="519"/>
      <c r="I612" s="514"/>
      <c r="J612" s="519"/>
      <c r="K612" s="474"/>
      <c r="L612" s="474"/>
      <c r="M612" s="474"/>
      <c r="N612" s="474"/>
      <c r="O612" s="474"/>
      <c r="P612" s="474"/>
      <c r="Q612" s="474"/>
      <c r="R612" s="474"/>
      <c r="S612" s="474"/>
      <c r="T612" s="474"/>
      <c r="U612" s="474"/>
      <c r="V612" s="474"/>
      <c r="W612" s="474"/>
      <c r="X612" s="474"/>
      <c r="Y612" s="474"/>
      <c r="Z612" s="474"/>
    </row>
    <row r="613" spans="1:26" ht="12.75" customHeight="1" x14ac:dyDescent="0.25">
      <c r="A613" s="514"/>
      <c r="B613" s="519"/>
      <c r="C613" s="519"/>
      <c r="D613" s="519"/>
      <c r="E613" s="519"/>
      <c r="F613" s="519"/>
      <c r="G613" s="519"/>
      <c r="H613" s="519"/>
      <c r="I613" s="514"/>
      <c r="J613" s="519"/>
      <c r="K613" s="474"/>
      <c r="L613" s="474"/>
      <c r="M613" s="474"/>
      <c r="N613" s="474"/>
      <c r="O613" s="474"/>
      <c r="P613" s="474"/>
      <c r="Q613" s="474"/>
      <c r="R613" s="474"/>
      <c r="S613" s="474"/>
      <c r="T613" s="474"/>
      <c r="U613" s="474"/>
      <c r="V613" s="474"/>
      <c r="W613" s="474"/>
      <c r="X613" s="474"/>
      <c r="Y613" s="474"/>
      <c r="Z613" s="474"/>
    </row>
    <row r="614" spans="1:26" ht="12.75" customHeight="1" x14ac:dyDescent="0.25">
      <c r="A614" s="514"/>
      <c r="B614" s="519"/>
      <c r="C614" s="519"/>
      <c r="D614" s="519"/>
      <c r="E614" s="519"/>
      <c r="F614" s="519"/>
      <c r="G614" s="519"/>
      <c r="H614" s="519"/>
      <c r="I614" s="514"/>
      <c r="J614" s="519"/>
      <c r="K614" s="474"/>
      <c r="L614" s="474"/>
      <c r="M614" s="474"/>
      <c r="N614" s="474"/>
      <c r="O614" s="474"/>
      <c r="P614" s="474"/>
      <c r="Q614" s="474"/>
      <c r="R614" s="474"/>
      <c r="S614" s="474"/>
      <c r="T614" s="474"/>
      <c r="U614" s="474"/>
      <c r="V614" s="474"/>
      <c r="W614" s="474"/>
      <c r="X614" s="474"/>
      <c r="Y614" s="474"/>
      <c r="Z614" s="474"/>
    </row>
    <row r="615" spans="1:26" ht="12.75" customHeight="1" x14ac:dyDescent="0.25">
      <c r="A615" s="514"/>
      <c r="B615" s="519"/>
      <c r="C615" s="519"/>
      <c r="D615" s="519"/>
      <c r="E615" s="519"/>
      <c r="F615" s="519"/>
      <c r="G615" s="519"/>
      <c r="H615" s="519"/>
      <c r="I615" s="514"/>
      <c r="J615" s="519"/>
      <c r="K615" s="474"/>
      <c r="L615" s="474"/>
      <c r="M615" s="474"/>
      <c r="N615" s="474"/>
      <c r="O615" s="474"/>
      <c r="P615" s="474"/>
      <c r="Q615" s="474"/>
      <c r="R615" s="474"/>
      <c r="S615" s="474"/>
      <c r="T615" s="474"/>
      <c r="U615" s="474"/>
      <c r="V615" s="474"/>
      <c r="W615" s="474"/>
      <c r="X615" s="474"/>
      <c r="Y615" s="474"/>
      <c r="Z615" s="474"/>
    </row>
    <row r="616" spans="1:26" ht="12.75" customHeight="1" x14ac:dyDescent="0.25">
      <c r="A616" s="514"/>
      <c r="B616" s="519"/>
      <c r="C616" s="519"/>
      <c r="D616" s="519"/>
      <c r="E616" s="519"/>
      <c r="F616" s="519"/>
      <c r="G616" s="519"/>
      <c r="H616" s="519"/>
      <c r="I616" s="514"/>
      <c r="J616" s="519"/>
      <c r="K616" s="474"/>
      <c r="L616" s="474"/>
      <c r="M616" s="474"/>
      <c r="N616" s="474"/>
      <c r="O616" s="474"/>
      <c r="P616" s="474"/>
      <c r="Q616" s="474"/>
      <c r="R616" s="474"/>
      <c r="S616" s="474"/>
      <c r="T616" s="474"/>
      <c r="U616" s="474"/>
      <c r="V616" s="474"/>
      <c r="W616" s="474"/>
      <c r="X616" s="474"/>
      <c r="Y616" s="474"/>
      <c r="Z616" s="474"/>
    </row>
    <row r="617" spans="1:26" ht="12.75" customHeight="1" x14ac:dyDescent="0.25">
      <c r="A617" s="514"/>
      <c r="B617" s="519"/>
      <c r="C617" s="519"/>
      <c r="D617" s="519"/>
      <c r="E617" s="519"/>
      <c r="F617" s="519"/>
      <c r="G617" s="519"/>
      <c r="H617" s="519"/>
      <c r="I617" s="514"/>
      <c r="J617" s="519"/>
      <c r="K617" s="474"/>
      <c r="L617" s="474"/>
      <c r="M617" s="474"/>
      <c r="N617" s="474"/>
      <c r="O617" s="474"/>
      <c r="P617" s="474"/>
      <c r="Q617" s="474"/>
      <c r="R617" s="474"/>
      <c r="S617" s="474"/>
      <c r="T617" s="474"/>
      <c r="U617" s="474"/>
      <c r="V617" s="474"/>
      <c r="W617" s="474"/>
      <c r="X617" s="474"/>
      <c r="Y617" s="474"/>
      <c r="Z617" s="474"/>
    </row>
    <row r="618" spans="1:26" ht="12.75" customHeight="1" x14ac:dyDescent="0.25">
      <c r="A618" s="514"/>
      <c r="B618" s="519"/>
      <c r="C618" s="519"/>
      <c r="D618" s="519"/>
      <c r="E618" s="519"/>
      <c r="F618" s="519"/>
      <c r="G618" s="519"/>
      <c r="H618" s="519"/>
      <c r="I618" s="514"/>
      <c r="J618" s="519"/>
      <c r="K618" s="474"/>
      <c r="L618" s="474"/>
      <c r="M618" s="474"/>
      <c r="N618" s="474"/>
      <c r="O618" s="474"/>
      <c r="P618" s="474"/>
      <c r="Q618" s="474"/>
      <c r="R618" s="474"/>
      <c r="S618" s="474"/>
      <c r="T618" s="474"/>
      <c r="U618" s="474"/>
      <c r="V618" s="474"/>
      <c r="W618" s="474"/>
      <c r="X618" s="474"/>
      <c r="Y618" s="474"/>
      <c r="Z618" s="474"/>
    </row>
    <row r="619" spans="1:26" ht="12.75" customHeight="1" x14ac:dyDescent="0.25">
      <c r="A619" s="514"/>
      <c r="B619" s="519"/>
      <c r="C619" s="519"/>
      <c r="D619" s="519"/>
      <c r="E619" s="519"/>
      <c r="F619" s="519"/>
      <c r="G619" s="519"/>
      <c r="H619" s="519"/>
      <c r="I619" s="514"/>
      <c r="J619" s="519"/>
      <c r="K619" s="474"/>
      <c r="L619" s="474"/>
      <c r="M619" s="474"/>
      <c r="N619" s="474"/>
      <c r="O619" s="474"/>
      <c r="P619" s="474"/>
      <c r="Q619" s="474"/>
      <c r="R619" s="474"/>
      <c r="S619" s="474"/>
      <c r="T619" s="474"/>
      <c r="U619" s="474"/>
      <c r="V619" s="474"/>
      <c r="W619" s="474"/>
      <c r="X619" s="474"/>
      <c r="Y619" s="474"/>
      <c r="Z619" s="474"/>
    </row>
    <row r="620" spans="1:26" ht="12.75" customHeight="1" x14ac:dyDescent="0.25">
      <c r="A620" s="514"/>
      <c r="B620" s="519"/>
      <c r="C620" s="519"/>
      <c r="D620" s="519"/>
      <c r="E620" s="519"/>
      <c r="F620" s="519"/>
      <c r="G620" s="519"/>
      <c r="H620" s="519"/>
      <c r="I620" s="514"/>
      <c r="J620" s="519"/>
      <c r="K620" s="474"/>
      <c r="L620" s="474"/>
      <c r="M620" s="474"/>
      <c r="N620" s="474"/>
      <c r="O620" s="474"/>
      <c r="P620" s="474"/>
      <c r="Q620" s="474"/>
      <c r="R620" s="474"/>
      <c r="S620" s="474"/>
      <c r="T620" s="474"/>
      <c r="U620" s="474"/>
      <c r="V620" s="474"/>
      <c r="W620" s="474"/>
      <c r="X620" s="474"/>
      <c r="Y620" s="474"/>
      <c r="Z620" s="474"/>
    </row>
    <row r="621" spans="1:26" ht="12.75" customHeight="1" x14ac:dyDescent="0.25">
      <c r="A621" s="514"/>
      <c r="B621" s="519"/>
      <c r="C621" s="519"/>
      <c r="D621" s="519"/>
      <c r="E621" s="519"/>
      <c r="F621" s="519"/>
      <c r="G621" s="519"/>
      <c r="H621" s="519"/>
      <c r="I621" s="514"/>
      <c r="J621" s="519"/>
      <c r="K621" s="474"/>
      <c r="L621" s="474"/>
      <c r="M621" s="474"/>
      <c r="N621" s="474"/>
      <c r="O621" s="474"/>
      <c r="P621" s="474"/>
      <c r="Q621" s="474"/>
      <c r="R621" s="474"/>
      <c r="S621" s="474"/>
      <c r="T621" s="474"/>
      <c r="U621" s="474"/>
      <c r="V621" s="474"/>
      <c r="W621" s="474"/>
      <c r="X621" s="474"/>
      <c r="Y621" s="474"/>
      <c r="Z621" s="474"/>
    </row>
    <row r="622" spans="1:26" ht="12.75" customHeight="1" x14ac:dyDescent="0.25">
      <c r="A622" s="514"/>
      <c r="B622" s="519"/>
      <c r="C622" s="519"/>
      <c r="D622" s="519"/>
      <c r="E622" s="519"/>
      <c r="F622" s="519"/>
      <c r="G622" s="519"/>
      <c r="H622" s="519"/>
      <c r="I622" s="514"/>
      <c r="J622" s="519"/>
      <c r="K622" s="474"/>
      <c r="L622" s="474"/>
      <c r="M622" s="474"/>
      <c r="N622" s="474"/>
      <c r="O622" s="474"/>
      <c r="P622" s="474"/>
      <c r="Q622" s="474"/>
      <c r="R622" s="474"/>
      <c r="S622" s="474"/>
      <c r="T622" s="474"/>
      <c r="U622" s="474"/>
      <c r="V622" s="474"/>
      <c r="W622" s="474"/>
      <c r="X622" s="474"/>
      <c r="Y622" s="474"/>
      <c r="Z622" s="474"/>
    </row>
    <row r="623" spans="1:26" ht="12.75" customHeight="1" x14ac:dyDescent="0.25">
      <c r="A623" s="514"/>
      <c r="B623" s="519"/>
      <c r="C623" s="519"/>
      <c r="D623" s="519"/>
      <c r="E623" s="519"/>
      <c r="F623" s="519"/>
      <c r="G623" s="519"/>
      <c r="H623" s="519"/>
      <c r="I623" s="514"/>
      <c r="J623" s="519"/>
      <c r="K623" s="474"/>
      <c r="L623" s="474"/>
      <c r="M623" s="474"/>
      <c r="N623" s="474"/>
      <c r="O623" s="474"/>
      <c r="P623" s="474"/>
      <c r="Q623" s="474"/>
      <c r="R623" s="474"/>
      <c r="S623" s="474"/>
      <c r="T623" s="474"/>
      <c r="U623" s="474"/>
      <c r="V623" s="474"/>
      <c r="W623" s="474"/>
      <c r="X623" s="474"/>
      <c r="Y623" s="474"/>
      <c r="Z623" s="474"/>
    </row>
    <row r="624" spans="1:26" ht="12.75" customHeight="1" x14ac:dyDescent="0.25">
      <c r="A624" s="514"/>
      <c r="B624" s="519"/>
      <c r="C624" s="519"/>
      <c r="D624" s="519"/>
      <c r="E624" s="519"/>
      <c r="F624" s="519"/>
      <c r="G624" s="519"/>
      <c r="H624" s="519"/>
      <c r="I624" s="514"/>
      <c r="J624" s="519"/>
      <c r="K624" s="474"/>
      <c r="L624" s="474"/>
      <c r="M624" s="474"/>
      <c r="N624" s="474"/>
      <c r="O624" s="474"/>
      <c r="P624" s="474"/>
      <c r="Q624" s="474"/>
      <c r="R624" s="474"/>
      <c r="S624" s="474"/>
      <c r="T624" s="474"/>
      <c r="U624" s="474"/>
      <c r="V624" s="474"/>
      <c r="W624" s="474"/>
      <c r="X624" s="474"/>
      <c r="Y624" s="474"/>
      <c r="Z624" s="474"/>
    </row>
    <row r="625" spans="1:26" ht="12.75" customHeight="1" x14ac:dyDescent="0.25">
      <c r="A625" s="514"/>
      <c r="B625" s="519"/>
      <c r="C625" s="519"/>
      <c r="D625" s="519"/>
      <c r="E625" s="519"/>
      <c r="F625" s="519"/>
      <c r="G625" s="519"/>
      <c r="H625" s="519"/>
      <c r="I625" s="514"/>
      <c r="J625" s="519"/>
      <c r="K625" s="474"/>
      <c r="L625" s="474"/>
      <c r="M625" s="474"/>
      <c r="N625" s="474"/>
      <c r="O625" s="474"/>
      <c r="P625" s="474"/>
      <c r="Q625" s="474"/>
      <c r="R625" s="474"/>
      <c r="S625" s="474"/>
      <c r="T625" s="474"/>
      <c r="U625" s="474"/>
      <c r="V625" s="474"/>
      <c r="W625" s="474"/>
      <c r="X625" s="474"/>
      <c r="Y625" s="474"/>
      <c r="Z625" s="474"/>
    </row>
    <row r="626" spans="1:26" ht="12.75" customHeight="1" x14ac:dyDescent="0.25">
      <c r="A626" s="514"/>
      <c r="B626" s="519"/>
      <c r="C626" s="519"/>
      <c r="D626" s="519"/>
      <c r="E626" s="519"/>
      <c r="F626" s="519"/>
      <c r="G626" s="519"/>
      <c r="H626" s="519"/>
      <c r="I626" s="514"/>
      <c r="J626" s="519"/>
      <c r="K626" s="474"/>
      <c r="L626" s="474"/>
      <c r="M626" s="474"/>
      <c r="N626" s="474"/>
      <c r="O626" s="474"/>
      <c r="P626" s="474"/>
      <c r="Q626" s="474"/>
      <c r="R626" s="474"/>
      <c r="S626" s="474"/>
      <c r="T626" s="474"/>
      <c r="U626" s="474"/>
      <c r="V626" s="474"/>
      <c r="W626" s="474"/>
      <c r="X626" s="474"/>
      <c r="Y626" s="474"/>
      <c r="Z626" s="474"/>
    </row>
    <row r="627" spans="1:26" ht="12.75" customHeight="1" x14ac:dyDescent="0.25">
      <c r="A627" s="514"/>
      <c r="B627" s="519"/>
      <c r="C627" s="519"/>
      <c r="D627" s="519"/>
      <c r="E627" s="519"/>
      <c r="F627" s="519"/>
      <c r="G627" s="519"/>
      <c r="H627" s="519"/>
      <c r="I627" s="514"/>
      <c r="J627" s="519"/>
      <c r="K627" s="474"/>
      <c r="L627" s="474"/>
      <c r="M627" s="474"/>
      <c r="N627" s="474"/>
      <c r="O627" s="474"/>
      <c r="P627" s="474"/>
      <c r="Q627" s="474"/>
      <c r="R627" s="474"/>
      <c r="S627" s="474"/>
      <c r="T627" s="474"/>
      <c r="U627" s="474"/>
      <c r="V627" s="474"/>
      <c r="W627" s="474"/>
      <c r="X627" s="474"/>
      <c r="Y627" s="474"/>
      <c r="Z627" s="474"/>
    </row>
    <row r="628" spans="1:26" ht="12.75" customHeight="1" x14ac:dyDescent="0.25">
      <c r="A628" s="514"/>
      <c r="B628" s="519"/>
      <c r="C628" s="519"/>
      <c r="D628" s="519"/>
      <c r="E628" s="519"/>
      <c r="F628" s="519"/>
      <c r="G628" s="519"/>
      <c r="H628" s="519"/>
      <c r="I628" s="514"/>
      <c r="J628" s="519"/>
      <c r="K628" s="474"/>
      <c r="L628" s="474"/>
      <c r="M628" s="474"/>
      <c r="N628" s="474"/>
      <c r="O628" s="474"/>
      <c r="P628" s="474"/>
      <c r="Q628" s="474"/>
      <c r="R628" s="474"/>
      <c r="S628" s="474"/>
      <c r="T628" s="474"/>
      <c r="U628" s="474"/>
      <c r="V628" s="474"/>
      <c r="W628" s="474"/>
      <c r="X628" s="474"/>
      <c r="Y628" s="474"/>
      <c r="Z628" s="474"/>
    </row>
    <row r="629" spans="1:26" ht="12.75" customHeight="1" x14ac:dyDescent="0.25">
      <c r="A629" s="514"/>
      <c r="B629" s="519"/>
      <c r="C629" s="519"/>
      <c r="D629" s="519"/>
      <c r="E629" s="519"/>
      <c r="F629" s="519"/>
      <c r="G629" s="519"/>
      <c r="H629" s="519"/>
      <c r="I629" s="514"/>
      <c r="J629" s="519"/>
      <c r="K629" s="474"/>
      <c r="L629" s="474"/>
      <c r="M629" s="474"/>
      <c r="N629" s="474"/>
      <c r="O629" s="474"/>
      <c r="P629" s="474"/>
      <c r="Q629" s="474"/>
      <c r="R629" s="474"/>
      <c r="S629" s="474"/>
      <c r="T629" s="474"/>
      <c r="U629" s="474"/>
      <c r="V629" s="474"/>
      <c r="W629" s="474"/>
      <c r="X629" s="474"/>
      <c r="Y629" s="474"/>
      <c r="Z629" s="474"/>
    </row>
    <row r="630" spans="1:26" ht="12.75" customHeight="1" x14ac:dyDescent="0.25">
      <c r="A630" s="514"/>
      <c r="B630" s="519"/>
      <c r="C630" s="519"/>
      <c r="D630" s="519"/>
      <c r="E630" s="519"/>
      <c r="F630" s="519"/>
      <c r="G630" s="519"/>
      <c r="H630" s="519"/>
      <c r="I630" s="514"/>
      <c r="J630" s="519"/>
      <c r="K630" s="474"/>
      <c r="L630" s="474"/>
      <c r="M630" s="474"/>
      <c r="N630" s="474"/>
      <c r="O630" s="474"/>
      <c r="P630" s="474"/>
      <c r="Q630" s="474"/>
      <c r="R630" s="474"/>
      <c r="S630" s="474"/>
      <c r="T630" s="474"/>
      <c r="U630" s="474"/>
      <c r="V630" s="474"/>
      <c r="W630" s="474"/>
      <c r="X630" s="474"/>
      <c r="Y630" s="474"/>
      <c r="Z630" s="474"/>
    </row>
    <row r="631" spans="1:26" ht="12.75" customHeight="1" x14ac:dyDescent="0.25">
      <c r="A631" s="514"/>
      <c r="B631" s="519"/>
      <c r="C631" s="519"/>
      <c r="D631" s="519"/>
      <c r="E631" s="519"/>
      <c r="F631" s="519"/>
      <c r="G631" s="519"/>
      <c r="H631" s="519"/>
      <c r="I631" s="514"/>
      <c r="J631" s="519"/>
      <c r="K631" s="474"/>
      <c r="L631" s="474"/>
      <c r="M631" s="474"/>
      <c r="N631" s="474"/>
      <c r="O631" s="474"/>
      <c r="P631" s="474"/>
      <c r="Q631" s="474"/>
      <c r="R631" s="474"/>
      <c r="S631" s="474"/>
      <c r="T631" s="474"/>
      <c r="U631" s="474"/>
      <c r="V631" s="474"/>
      <c r="W631" s="474"/>
      <c r="X631" s="474"/>
      <c r="Y631" s="474"/>
      <c r="Z631" s="474"/>
    </row>
    <row r="632" spans="1:26" ht="12.75" customHeight="1" x14ac:dyDescent="0.25">
      <c r="A632" s="514"/>
      <c r="B632" s="519"/>
      <c r="C632" s="519"/>
      <c r="D632" s="519"/>
      <c r="E632" s="519"/>
      <c r="F632" s="519"/>
      <c r="G632" s="519"/>
      <c r="H632" s="519"/>
      <c r="I632" s="514"/>
      <c r="J632" s="519"/>
      <c r="K632" s="474"/>
      <c r="L632" s="474"/>
      <c r="M632" s="474"/>
      <c r="N632" s="474"/>
      <c r="O632" s="474"/>
      <c r="P632" s="474"/>
      <c r="Q632" s="474"/>
      <c r="R632" s="474"/>
      <c r="S632" s="474"/>
      <c r="T632" s="474"/>
      <c r="U632" s="474"/>
      <c r="V632" s="474"/>
      <c r="W632" s="474"/>
      <c r="X632" s="474"/>
      <c r="Y632" s="474"/>
      <c r="Z632" s="474"/>
    </row>
    <row r="633" spans="1:26" ht="12.75" customHeight="1" x14ac:dyDescent="0.25">
      <c r="A633" s="514"/>
      <c r="B633" s="519"/>
      <c r="C633" s="519"/>
      <c r="D633" s="519"/>
      <c r="E633" s="519"/>
      <c r="F633" s="519"/>
      <c r="G633" s="519"/>
      <c r="H633" s="519"/>
      <c r="I633" s="514"/>
      <c r="J633" s="519"/>
      <c r="K633" s="474"/>
      <c r="L633" s="474"/>
      <c r="M633" s="474"/>
      <c r="N633" s="474"/>
      <c r="O633" s="474"/>
      <c r="P633" s="474"/>
      <c r="Q633" s="474"/>
      <c r="R633" s="474"/>
      <c r="S633" s="474"/>
      <c r="T633" s="474"/>
      <c r="U633" s="474"/>
      <c r="V633" s="474"/>
      <c r="W633" s="474"/>
      <c r="X633" s="474"/>
      <c r="Y633" s="474"/>
      <c r="Z633" s="474"/>
    </row>
    <row r="634" spans="1:26" ht="12.75" customHeight="1" x14ac:dyDescent="0.25">
      <c r="A634" s="514"/>
      <c r="B634" s="519"/>
      <c r="C634" s="519"/>
      <c r="D634" s="519"/>
      <c r="E634" s="519"/>
      <c r="F634" s="519"/>
      <c r="G634" s="519"/>
      <c r="H634" s="519"/>
      <c r="I634" s="514"/>
      <c r="J634" s="519"/>
      <c r="K634" s="474"/>
      <c r="L634" s="474"/>
      <c r="M634" s="474"/>
      <c r="N634" s="474"/>
      <c r="O634" s="474"/>
      <c r="P634" s="474"/>
      <c r="Q634" s="474"/>
      <c r="R634" s="474"/>
      <c r="S634" s="474"/>
      <c r="T634" s="474"/>
      <c r="U634" s="474"/>
      <c r="V634" s="474"/>
      <c r="W634" s="474"/>
      <c r="X634" s="474"/>
      <c r="Y634" s="474"/>
      <c r="Z634" s="474"/>
    </row>
    <row r="635" spans="1:26" ht="12.75" customHeight="1" x14ac:dyDescent="0.25">
      <c r="A635" s="514"/>
      <c r="B635" s="519"/>
      <c r="C635" s="519"/>
      <c r="D635" s="519"/>
      <c r="E635" s="519"/>
      <c r="F635" s="519"/>
      <c r="G635" s="519"/>
      <c r="H635" s="519"/>
      <c r="I635" s="514"/>
      <c r="J635" s="519"/>
      <c r="K635" s="474"/>
      <c r="L635" s="474"/>
      <c r="M635" s="474"/>
      <c r="N635" s="474"/>
      <c r="O635" s="474"/>
      <c r="P635" s="474"/>
      <c r="Q635" s="474"/>
      <c r="R635" s="474"/>
      <c r="S635" s="474"/>
      <c r="T635" s="474"/>
      <c r="U635" s="474"/>
      <c r="V635" s="474"/>
      <c r="W635" s="474"/>
      <c r="X635" s="474"/>
      <c r="Y635" s="474"/>
      <c r="Z635" s="474"/>
    </row>
    <row r="636" spans="1:26" ht="12.75" customHeight="1" x14ac:dyDescent="0.25">
      <c r="A636" s="514"/>
      <c r="B636" s="519"/>
      <c r="C636" s="519"/>
      <c r="D636" s="519"/>
      <c r="E636" s="519"/>
      <c r="F636" s="519"/>
      <c r="G636" s="519"/>
      <c r="H636" s="519"/>
      <c r="I636" s="514"/>
      <c r="J636" s="519"/>
      <c r="K636" s="474"/>
      <c r="L636" s="474"/>
      <c r="M636" s="474"/>
      <c r="N636" s="474"/>
      <c r="O636" s="474"/>
      <c r="P636" s="474"/>
      <c r="Q636" s="474"/>
      <c r="R636" s="474"/>
      <c r="S636" s="474"/>
      <c r="T636" s="474"/>
      <c r="U636" s="474"/>
      <c r="V636" s="474"/>
      <c r="W636" s="474"/>
      <c r="X636" s="474"/>
      <c r="Y636" s="474"/>
      <c r="Z636" s="474"/>
    </row>
    <row r="637" spans="1:26" ht="12.75" customHeight="1" x14ac:dyDescent="0.25">
      <c r="A637" s="514"/>
      <c r="B637" s="519"/>
      <c r="C637" s="519"/>
      <c r="D637" s="519"/>
      <c r="E637" s="519"/>
      <c r="F637" s="519"/>
      <c r="G637" s="519"/>
      <c r="H637" s="519"/>
      <c r="I637" s="514"/>
      <c r="J637" s="519"/>
      <c r="K637" s="474"/>
      <c r="L637" s="474"/>
      <c r="M637" s="474"/>
      <c r="N637" s="474"/>
      <c r="O637" s="474"/>
      <c r="P637" s="474"/>
      <c r="Q637" s="474"/>
      <c r="R637" s="474"/>
      <c r="S637" s="474"/>
      <c r="T637" s="474"/>
      <c r="U637" s="474"/>
      <c r="V637" s="474"/>
      <c r="W637" s="474"/>
      <c r="X637" s="474"/>
      <c r="Y637" s="474"/>
      <c r="Z637" s="474"/>
    </row>
    <row r="638" spans="1:26" ht="12.75" customHeight="1" x14ac:dyDescent="0.25">
      <c r="A638" s="514"/>
      <c r="B638" s="519"/>
      <c r="C638" s="519"/>
      <c r="D638" s="519"/>
      <c r="E638" s="519"/>
      <c r="F638" s="519"/>
      <c r="G638" s="519"/>
      <c r="H638" s="519"/>
      <c r="I638" s="514"/>
      <c r="J638" s="519"/>
      <c r="K638" s="474"/>
      <c r="L638" s="474"/>
      <c r="M638" s="474"/>
      <c r="N638" s="474"/>
      <c r="O638" s="474"/>
      <c r="P638" s="474"/>
      <c r="Q638" s="474"/>
      <c r="R638" s="474"/>
      <c r="S638" s="474"/>
      <c r="T638" s="474"/>
      <c r="U638" s="474"/>
      <c r="V638" s="474"/>
      <c r="W638" s="474"/>
      <c r="X638" s="474"/>
      <c r="Y638" s="474"/>
      <c r="Z638" s="474"/>
    </row>
    <row r="639" spans="1:26" ht="12.75" customHeight="1" x14ac:dyDescent="0.25">
      <c r="A639" s="514"/>
      <c r="B639" s="519"/>
      <c r="C639" s="519"/>
      <c r="D639" s="519"/>
      <c r="E639" s="519"/>
      <c r="F639" s="519"/>
      <c r="G639" s="519"/>
      <c r="H639" s="519"/>
      <c r="I639" s="514"/>
      <c r="J639" s="519"/>
      <c r="K639" s="474"/>
      <c r="L639" s="474"/>
      <c r="M639" s="474"/>
      <c r="N639" s="474"/>
      <c r="O639" s="474"/>
      <c r="P639" s="474"/>
      <c r="Q639" s="474"/>
      <c r="R639" s="474"/>
      <c r="S639" s="474"/>
      <c r="T639" s="474"/>
      <c r="U639" s="474"/>
      <c r="V639" s="474"/>
      <c r="W639" s="474"/>
      <c r="X639" s="474"/>
      <c r="Y639" s="474"/>
      <c r="Z639" s="474"/>
    </row>
    <row r="640" spans="1:26" ht="12.75" customHeight="1" x14ac:dyDescent="0.25">
      <c r="A640" s="514"/>
      <c r="B640" s="519"/>
      <c r="C640" s="519"/>
      <c r="D640" s="519"/>
      <c r="E640" s="519"/>
      <c r="F640" s="519"/>
      <c r="G640" s="519"/>
      <c r="H640" s="519"/>
      <c r="I640" s="514"/>
      <c r="J640" s="519"/>
      <c r="K640" s="474"/>
      <c r="L640" s="474"/>
      <c r="M640" s="474"/>
      <c r="N640" s="474"/>
      <c r="O640" s="474"/>
      <c r="P640" s="474"/>
      <c r="Q640" s="474"/>
      <c r="R640" s="474"/>
      <c r="S640" s="474"/>
      <c r="T640" s="474"/>
      <c r="U640" s="474"/>
      <c r="V640" s="474"/>
      <c r="W640" s="474"/>
      <c r="X640" s="474"/>
      <c r="Y640" s="474"/>
      <c r="Z640" s="474"/>
    </row>
    <row r="641" spans="1:26" ht="12.75" customHeight="1" x14ac:dyDescent="0.25">
      <c r="A641" s="514"/>
      <c r="B641" s="519"/>
      <c r="C641" s="519"/>
      <c r="D641" s="519"/>
      <c r="E641" s="519"/>
      <c r="F641" s="519"/>
      <c r="G641" s="519"/>
      <c r="H641" s="519"/>
      <c r="I641" s="514"/>
      <c r="J641" s="519"/>
      <c r="K641" s="474"/>
      <c r="L641" s="474"/>
      <c r="M641" s="474"/>
      <c r="N641" s="474"/>
      <c r="O641" s="474"/>
      <c r="P641" s="474"/>
      <c r="Q641" s="474"/>
      <c r="R641" s="474"/>
      <c r="S641" s="474"/>
      <c r="T641" s="474"/>
      <c r="U641" s="474"/>
      <c r="V641" s="474"/>
      <c r="W641" s="474"/>
      <c r="X641" s="474"/>
      <c r="Y641" s="474"/>
      <c r="Z641" s="474"/>
    </row>
    <row r="642" spans="1:26" ht="12.75" customHeight="1" x14ac:dyDescent="0.25">
      <c r="A642" s="514"/>
      <c r="B642" s="519"/>
      <c r="C642" s="519"/>
      <c r="D642" s="519"/>
      <c r="E642" s="519"/>
      <c r="F642" s="519"/>
      <c r="G642" s="519"/>
      <c r="H642" s="519"/>
      <c r="I642" s="514"/>
      <c r="J642" s="519"/>
      <c r="K642" s="474"/>
      <c r="L642" s="474"/>
      <c r="M642" s="474"/>
      <c r="N642" s="474"/>
      <c r="O642" s="474"/>
      <c r="P642" s="474"/>
      <c r="Q642" s="474"/>
      <c r="R642" s="474"/>
      <c r="S642" s="474"/>
      <c r="T642" s="474"/>
      <c r="U642" s="474"/>
      <c r="V642" s="474"/>
      <c r="W642" s="474"/>
      <c r="X642" s="474"/>
      <c r="Y642" s="474"/>
      <c r="Z642" s="474"/>
    </row>
    <row r="643" spans="1:26" ht="12.75" customHeight="1" x14ac:dyDescent="0.25">
      <c r="A643" s="514"/>
      <c r="B643" s="519"/>
      <c r="C643" s="519"/>
      <c r="D643" s="519"/>
      <c r="E643" s="519"/>
      <c r="F643" s="519"/>
      <c r="G643" s="519"/>
      <c r="H643" s="519"/>
      <c r="I643" s="514"/>
      <c r="J643" s="519"/>
      <c r="K643" s="474"/>
      <c r="L643" s="474"/>
      <c r="M643" s="474"/>
      <c r="N643" s="474"/>
      <c r="O643" s="474"/>
      <c r="P643" s="474"/>
      <c r="Q643" s="474"/>
      <c r="R643" s="474"/>
      <c r="S643" s="474"/>
      <c r="T643" s="474"/>
      <c r="U643" s="474"/>
      <c r="V643" s="474"/>
      <c r="W643" s="474"/>
      <c r="X643" s="474"/>
      <c r="Y643" s="474"/>
      <c r="Z643" s="474"/>
    </row>
    <row r="644" spans="1:26" ht="12.75" customHeight="1" x14ac:dyDescent="0.25">
      <c r="A644" s="514"/>
      <c r="B644" s="519"/>
      <c r="C644" s="519"/>
      <c r="D644" s="519"/>
      <c r="E644" s="519"/>
      <c r="F644" s="519"/>
      <c r="G644" s="519"/>
      <c r="H644" s="519"/>
      <c r="I644" s="514"/>
      <c r="J644" s="519"/>
      <c r="K644" s="474"/>
      <c r="L644" s="474"/>
      <c r="M644" s="474"/>
      <c r="N644" s="474"/>
      <c r="O644" s="474"/>
      <c r="P644" s="474"/>
      <c r="Q644" s="474"/>
      <c r="R644" s="474"/>
      <c r="S644" s="474"/>
      <c r="T644" s="474"/>
      <c r="U644" s="474"/>
      <c r="V644" s="474"/>
      <c r="W644" s="474"/>
      <c r="X644" s="474"/>
      <c r="Y644" s="474"/>
      <c r="Z644" s="474"/>
    </row>
    <row r="645" spans="1:26" ht="12.75" customHeight="1" x14ac:dyDescent="0.25">
      <c r="A645" s="514"/>
      <c r="B645" s="519"/>
      <c r="C645" s="519"/>
      <c r="D645" s="519"/>
      <c r="E645" s="519"/>
      <c r="F645" s="519"/>
      <c r="G645" s="519"/>
      <c r="H645" s="519"/>
      <c r="I645" s="514"/>
      <c r="J645" s="519"/>
      <c r="K645" s="474"/>
      <c r="L645" s="474"/>
      <c r="M645" s="474"/>
      <c r="N645" s="474"/>
      <c r="O645" s="474"/>
      <c r="P645" s="474"/>
      <c r="Q645" s="474"/>
      <c r="R645" s="474"/>
      <c r="S645" s="474"/>
      <c r="T645" s="474"/>
      <c r="U645" s="474"/>
      <c r="V645" s="474"/>
      <c r="W645" s="474"/>
      <c r="X645" s="474"/>
      <c r="Y645" s="474"/>
      <c r="Z645" s="474"/>
    </row>
    <row r="646" spans="1:26" ht="12.75" customHeight="1" x14ac:dyDescent="0.25">
      <c r="A646" s="514"/>
      <c r="B646" s="519"/>
      <c r="C646" s="519"/>
      <c r="D646" s="519"/>
      <c r="E646" s="519"/>
      <c r="F646" s="519"/>
      <c r="G646" s="519"/>
      <c r="H646" s="519"/>
      <c r="I646" s="514"/>
      <c r="J646" s="519"/>
      <c r="K646" s="474"/>
      <c r="L646" s="474"/>
      <c r="M646" s="474"/>
      <c r="N646" s="474"/>
      <c r="O646" s="474"/>
      <c r="P646" s="474"/>
      <c r="Q646" s="474"/>
      <c r="R646" s="474"/>
      <c r="S646" s="474"/>
      <c r="T646" s="474"/>
      <c r="U646" s="474"/>
      <c r="V646" s="474"/>
      <c r="W646" s="474"/>
      <c r="X646" s="474"/>
      <c r="Y646" s="474"/>
      <c r="Z646" s="474"/>
    </row>
    <row r="647" spans="1:26" ht="12.75" customHeight="1" x14ac:dyDescent="0.25">
      <c r="A647" s="514"/>
      <c r="B647" s="519"/>
      <c r="C647" s="519"/>
      <c r="D647" s="519"/>
      <c r="E647" s="519"/>
      <c r="F647" s="519"/>
      <c r="G647" s="519"/>
      <c r="H647" s="519"/>
      <c r="I647" s="514"/>
      <c r="J647" s="519"/>
      <c r="K647" s="474"/>
      <c r="L647" s="474"/>
      <c r="M647" s="474"/>
      <c r="N647" s="474"/>
      <c r="O647" s="474"/>
      <c r="P647" s="474"/>
      <c r="Q647" s="474"/>
      <c r="R647" s="474"/>
      <c r="S647" s="474"/>
      <c r="T647" s="474"/>
      <c r="U647" s="474"/>
      <c r="V647" s="474"/>
      <c r="W647" s="474"/>
      <c r="X647" s="474"/>
      <c r="Y647" s="474"/>
      <c r="Z647" s="474"/>
    </row>
    <row r="648" spans="1:26" ht="12.75" customHeight="1" x14ac:dyDescent="0.25">
      <c r="A648" s="514"/>
      <c r="B648" s="519"/>
      <c r="C648" s="519"/>
      <c r="D648" s="519"/>
      <c r="E648" s="519"/>
      <c r="F648" s="519"/>
      <c r="G648" s="519"/>
      <c r="H648" s="519"/>
      <c r="I648" s="514"/>
      <c r="J648" s="519"/>
      <c r="K648" s="474"/>
      <c r="L648" s="474"/>
      <c r="M648" s="474"/>
      <c r="N648" s="474"/>
      <c r="O648" s="474"/>
      <c r="P648" s="474"/>
      <c r="Q648" s="474"/>
      <c r="R648" s="474"/>
      <c r="S648" s="474"/>
      <c r="T648" s="474"/>
      <c r="U648" s="474"/>
      <c r="V648" s="474"/>
      <c r="W648" s="474"/>
      <c r="X648" s="474"/>
      <c r="Y648" s="474"/>
      <c r="Z648" s="474"/>
    </row>
    <row r="649" spans="1:26" ht="12.75" customHeight="1" x14ac:dyDescent="0.25">
      <c r="A649" s="514"/>
      <c r="B649" s="519"/>
      <c r="C649" s="519"/>
      <c r="D649" s="519"/>
      <c r="E649" s="519"/>
      <c r="F649" s="519"/>
      <c r="G649" s="519"/>
      <c r="H649" s="519"/>
      <c r="I649" s="514"/>
      <c r="J649" s="519"/>
      <c r="K649" s="474"/>
      <c r="L649" s="474"/>
      <c r="M649" s="474"/>
      <c r="N649" s="474"/>
      <c r="O649" s="474"/>
      <c r="P649" s="474"/>
      <c r="Q649" s="474"/>
      <c r="R649" s="474"/>
      <c r="S649" s="474"/>
      <c r="T649" s="474"/>
      <c r="U649" s="474"/>
      <c r="V649" s="474"/>
      <c r="W649" s="474"/>
      <c r="X649" s="474"/>
      <c r="Y649" s="474"/>
      <c r="Z649" s="474"/>
    </row>
    <row r="650" spans="1:26" ht="12.75" customHeight="1" x14ac:dyDescent="0.25">
      <c r="A650" s="514"/>
      <c r="B650" s="519"/>
      <c r="C650" s="519"/>
      <c r="D650" s="519"/>
      <c r="E650" s="519"/>
      <c r="F650" s="519"/>
      <c r="G650" s="519"/>
      <c r="H650" s="519"/>
      <c r="I650" s="514"/>
      <c r="J650" s="519"/>
      <c r="K650" s="474"/>
      <c r="L650" s="474"/>
      <c r="M650" s="474"/>
      <c r="N650" s="474"/>
      <c r="O650" s="474"/>
      <c r="P650" s="474"/>
      <c r="Q650" s="474"/>
      <c r="R650" s="474"/>
      <c r="S650" s="474"/>
      <c r="T650" s="474"/>
      <c r="U650" s="474"/>
      <c r="V650" s="474"/>
      <c r="W650" s="474"/>
      <c r="X650" s="474"/>
      <c r="Y650" s="474"/>
      <c r="Z650" s="474"/>
    </row>
    <row r="651" spans="1:26" ht="12.75" customHeight="1" x14ac:dyDescent="0.25">
      <c r="A651" s="514"/>
      <c r="B651" s="519"/>
      <c r="C651" s="519"/>
      <c r="D651" s="519"/>
      <c r="E651" s="519"/>
      <c r="F651" s="519"/>
      <c r="G651" s="519"/>
      <c r="H651" s="519"/>
      <c r="I651" s="514"/>
      <c r="J651" s="519"/>
      <c r="K651" s="474"/>
      <c r="L651" s="474"/>
      <c r="M651" s="474"/>
      <c r="N651" s="474"/>
      <c r="O651" s="474"/>
      <c r="P651" s="474"/>
      <c r="Q651" s="474"/>
      <c r="R651" s="474"/>
      <c r="S651" s="474"/>
      <c r="T651" s="474"/>
      <c r="U651" s="474"/>
      <c r="V651" s="474"/>
      <c r="W651" s="474"/>
      <c r="X651" s="474"/>
      <c r="Y651" s="474"/>
      <c r="Z651" s="474"/>
    </row>
    <row r="652" spans="1:26" ht="12.75" customHeight="1" x14ac:dyDescent="0.25">
      <c r="A652" s="514"/>
      <c r="B652" s="519"/>
      <c r="C652" s="519"/>
      <c r="D652" s="519"/>
      <c r="E652" s="519"/>
      <c r="F652" s="519"/>
      <c r="G652" s="519"/>
      <c r="H652" s="519"/>
      <c r="I652" s="514"/>
      <c r="J652" s="519"/>
      <c r="K652" s="474"/>
      <c r="L652" s="474"/>
      <c r="M652" s="474"/>
      <c r="N652" s="474"/>
      <c r="O652" s="474"/>
      <c r="P652" s="474"/>
      <c r="Q652" s="474"/>
      <c r="R652" s="474"/>
      <c r="S652" s="474"/>
      <c r="T652" s="474"/>
      <c r="U652" s="474"/>
      <c r="V652" s="474"/>
      <c r="W652" s="474"/>
      <c r="X652" s="474"/>
      <c r="Y652" s="474"/>
      <c r="Z652" s="474"/>
    </row>
    <row r="653" spans="1:26" ht="12.75" customHeight="1" x14ac:dyDescent="0.25">
      <c r="A653" s="514"/>
      <c r="B653" s="519"/>
      <c r="C653" s="519"/>
      <c r="D653" s="519"/>
      <c r="E653" s="519"/>
      <c r="F653" s="519"/>
      <c r="G653" s="519"/>
      <c r="H653" s="519"/>
      <c r="I653" s="514"/>
      <c r="J653" s="519"/>
      <c r="K653" s="474"/>
      <c r="L653" s="474"/>
      <c r="M653" s="474"/>
      <c r="N653" s="474"/>
      <c r="O653" s="474"/>
      <c r="P653" s="474"/>
      <c r="Q653" s="474"/>
      <c r="R653" s="474"/>
      <c r="S653" s="474"/>
      <c r="T653" s="474"/>
      <c r="U653" s="474"/>
      <c r="V653" s="474"/>
      <c r="W653" s="474"/>
      <c r="X653" s="474"/>
      <c r="Y653" s="474"/>
      <c r="Z653" s="474"/>
    </row>
    <row r="654" spans="1:26" ht="12.75" customHeight="1" x14ac:dyDescent="0.25">
      <c r="A654" s="514"/>
      <c r="B654" s="519"/>
      <c r="C654" s="519"/>
      <c r="D654" s="519"/>
      <c r="E654" s="519"/>
      <c r="F654" s="519"/>
      <c r="G654" s="519"/>
      <c r="H654" s="519"/>
      <c r="I654" s="514"/>
      <c r="J654" s="519"/>
      <c r="K654" s="474"/>
      <c r="L654" s="474"/>
      <c r="M654" s="474"/>
      <c r="N654" s="474"/>
      <c r="O654" s="474"/>
      <c r="P654" s="474"/>
      <c r="Q654" s="474"/>
      <c r="R654" s="474"/>
      <c r="S654" s="474"/>
      <c r="T654" s="474"/>
      <c r="U654" s="474"/>
      <c r="V654" s="474"/>
      <c r="W654" s="474"/>
      <c r="X654" s="474"/>
      <c r="Y654" s="474"/>
      <c r="Z654" s="474"/>
    </row>
    <row r="655" spans="1:26" ht="12.75" customHeight="1" x14ac:dyDescent="0.25">
      <c r="A655" s="514"/>
      <c r="B655" s="519"/>
      <c r="C655" s="519"/>
      <c r="D655" s="519"/>
      <c r="E655" s="519"/>
      <c r="F655" s="519"/>
      <c r="G655" s="519"/>
      <c r="H655" s="519"/>
      <c r="I655" s="514"/>
      <c r="J655" s="519"/>
      <c r="K655" s="474"/>
      <c r="L655" s="474"/>
      <c r="M655" s="474"/>
      <c r="N655" s="474"/>
      <c r="O655" s="474"/>
      <c r="P655" s="474"/>
      <c r="Q655" s="474"/>
      <c r="R655" s="474"/>
      <c r="S655" s="474"/>
      <c r="T655" s="474"/>
      <c r="U655" s="474"/>
      <c r="V655" s="474"/>
      <c r="W655" s="474"/>
      <c r="X655" s="474"/>
      <c r="Y655" s="474"/>
      <c r="Z655" s="474"/>
    </row>
    <row r="656" spans="1:26" ht="12.75" customHeight="1" x14ac:dyDescent="0.25">
      <c r="A656" s="514"/>
      <c r="B656" s="519"/>
      <c r="C656" s="519"/>
      <c r="D656" s="519"/>
      <c r="E656" s="519"/>
      <c r="F656" s="519"/>
      <c r="G656" s="519"/>
      <c r="H656" s="519"/>
      <c r="I656" s="514"/>
      <c r="J656" s="519"/>
      <c r="K656" s="474"/>
      <c r="L656" s="474"/>
      <c r="M656" s="474"/>
      <c r="N656" s="474"/>
      <c r="O656" s="474"/>
      <c r="P656" s="474"/>
      <c r="Q656" s="474"/>
      <c r="R656" s="474"/>
      <c r="S656" s="474"/>
      <c r="T656" s="474"/>
      <c r="U656" s="474"/>
      <c r="V656" s="474"/>
      <c r="W656" s="474"/>
      <c r="X656" s="474"/>
      <c r="Y656" s="474"/>
      <c r="Z656" s="474"/>
    </row>
    <row r="657" spans="1:26" ht="12.75" customHeight="1" x14ac:dyDescent="0.25">
      <c r="A657" s="514"/>
      <c r="B657" s="519"/>
      <c r="C657" s="519"/>
      <c r="D657" s="519"/>
      <c r="E657" s="519"/>
      <c r="F657" s="519"/>
      <c r="G657" s="519"/>
      <c r="H657" s="519"/>
      <c r="I657" s="514"/>
      <c r="J657" s="519"/>
      <c r="K657" s="474"/>
      <c r="L657" s="474"/>
      <c r="M657" s="474"/>
      <c r="N657" s="474"/>
      <c r="O657" s="474"/>
      <c r="P657" s="474"/>
      <c r="Q657" s="474"/>
      <c r="R657" s="474"/>
      <c r="S657" s="474"/>
      <c r="T657" s="474"/>
      <c r="U657" s="474"/>
      <c r="V657" s="474"/>
      <c r="W657" s="474"/>
      <c r="X657" s="474"/>
      <c r="Y657" s="474"/>
      <c r="Z657" s="474"/>
    </row>
    <row r="658" spans="1:26" ht="12.75" customHeight="1" x14ac:dyDescent="0.25">
      <c r="A658" s="514"/>
      <c r="B658" s="519"/>
      <c r="C658" s="519"/>
      <c r="D658" s="519"/>
      <c r="E658" s="519"/>
      <c r="F658" s="519"/>
      <c r="G658" s="519"/>
      <c r="H658" s="519"/>
      <c r="I658" s="514"/>
      <c r="J658" s="519"/>
      <c r="K658" s="474"/>
      <c r="L658" s="474"/>
      <c r="M658" s="474"/>
      <c r="N658" s="474"/>
      <c r="O658" s="474"/>
      <c r="P658" s="474"/>
      <c r="Q658" s="474"/>
      <c r="R658" s="474"/>
      <c r="S658" s="474"/>
      <c r="T658" s="474"/>
      <c r="U658" s="474"/>
      <c r="V658" s="474"/>
      <c r="W658" s="474"/>
      <c r="X658" s="474"/>
      <c r="Y658" s="474"/>
      <c r="Z658" s="474"/>
    </row>
    <row r="659" spans="1:26" ht="12.75" customHeight="1" x14ac:dyDescent="0.25">
      <c r="A659" s="514"/>
      <c r="B659" s="519"/>
      <c r="C659" s="519"/>
      <c r="D659" s="519"/>
      <c r="E659" s="519"/>
      <c r="F659" s="519"/>
      <c r="G659" s="519"/>
      <c r="H659" s="519"/>
      <c r="I659" s="514"/>
      <c r="J659" s="519"/>
      <c r="K659" s="474"/>
      <c r="L659" s="474"/>
      <c r="M659" s="474"/>
      <c r="N659" s="474"/>
      <c r="O659" s="474"/>
      <c r="P659" s="474"/>
      <c r="Q659" s="474"/>
      <c r="R659" s="474"/>
      <c r="S659" s="474"/>
      <c r="T659" s="474"/>
      <c r="U659" s="474"/>
      <c r="V659" s="474"/>
      <c r="W659" s="474"/>
      <c r="X659" s="474"/>
      <c r="Y659" s="474"/>
      <c r="Z659" s="474"/>
    </row>
    <row r="660" spans="1:26" ht="12.75" customHeight="1" x14ac:dyDescent="0.25">
      <c r="A660" s="514"/>
      <c r="B660" s="519"/>
      <c r="C660" s="519"/>
      <c r="D660" s="519"/>
      <c r="E660" s="519"/>
      <c r="F660" s="519"/>
      <c r="G660" s="519"/>
      <c r="H660" s="519"/>
      <c r="I660" s="514"/>
      <c r="J660" s="519"/>
      <c r="K660" s="474"/>
      <c r="L660" s="474"/>
      <c r="M660" s="474"/>
      <c r="N660" s="474"/>
      <c r="O660" s="474"/>
      <c r="P660" s="474"/>
      <c r="Q660" s="474"/>
      <c r="R660" s="474"/>
      <c r="S660" s="474"/>
      <c r="T660" s="474"/>
      <c r="U660" s="474"/>
      <c r="V660" s="474"/>
      <c r="W660" s="474"/>
      <c r="X660" s="474"/>
      <c r="Y660" s="474"/>
      <c r="Z660" s="474"/>
    </row>
    <row r="661" spans="1:26" ht="12.75" customHeight="1" x14ac:dyDescent="0.25">
      <c r="A661" s="514"/>
      <c r="B661" s="519"/>
      <c r="C661" s="519"/>
      <c r="D661" s="519"/>
      <c r="E661" s="519"/>
      <c r="F661" s="519"/>
      <c r="G661" s="519"/>
      <c r="H661" s="519"/>
      <c r="I661" s="514"/>
      <c r="J661" s="519"/>
      <c r="K661" s="474"/>
      <c r="L661" s="474"/>
      <c r="M661" s="474"/>
      <c r="N661" s="474"/>
      <c r="O661" s="474"/>
      <c r="P661" s="474"/>
      <c r="Q661" s="474"/>
      <c r="R661" s="474"/>
      <c r="S661" s="474"/>
      <c r="T661" s="474"/>
      <c r="U661" s="474"/>
      <c r="V661" s="474"/>
      <c r="W661" s="474"/>
      <c r="X661" s="474"/>
      <c r="Y661" s="474"/>
      <c r="Z661" s="474"/>
    </row>
    <row r="662" spans="1:26" ht="12.75" customHeight="1" x14ac:dyDescent="0.25">
      <c r="A662" s="514"/>
      <c r="B662" s="519"/>
      <c r="C662" s="519"/>
      <c r="D662" s="519"/>
      <c r="E662" s="519"/>
      <c r="F662" s="519"/>
      <c r="G662" s="519"/>
      <c r="H662" s="519"/>
      <c r="I662" s="514"/>
      <c r="J662" s="519"/>
      <c r="K662" s="474"/>
      <c r="L662" s="474"/>
      <c r="M662" s="474"/>
      <c r="N662" s="474"/>
      <c r="O662" s="474"/>
      <c r="P662" s="474"/>
      <c r="Q662" s="474"/>
      <c r="R662" s="474"/>
      <c r="S662" s="474"/>
      <c r="T662" s="474"/>
      <c r="U662" s="474"/>
      <c r="V662" s="474"/>
      <c r="W662" s="474"/>
      <c r="X662" s="474"/>
      <c r="Y662" s="474"/>
      <c r="Z662" s="474"/>
    </row>
    <row r="663" spans="1:26" ht="12.75" customHeight="1" x14ac:dyDescent="0.25">
      <c r="A663" s="514"/>
      <c r="B663" s="519"/>
      <c r="C663" s="519"/>
      <c r="D663" s="519"/>
      <c r="E663" s="519"/>
      <c r="F663" s="519"/>
      <c r="G663" s="519"/>
      <c r="H663" s="519"/>
      <c r="I663" s="514"/>
      <c r="J663" s="519"/>
      <c r="K663" s="474"/>
      <c r="L663" s="474"/>
      <c r="M663" s="474"/>
      <c r="N663" s="474"/>
      <c r="O663" s="474"/>
      <c r="P663" s="474"/>
      <c r="Q663" s="474"/>
      <c r="R663" s="474"/>
      <c r="S663" s="474"/>
      <c r="T663" s="474"/>
      <c r="U663" s="474"/>
      <c r="V663" s="474"/>
      <c r="W663" s="474"/>
      <c r="X663" s="474"/>
      <c r="Y663" s="474"/>
      <c r="Z663" s="474"/>
    </row>
    <row r="664" spans="1:26" ht="12.75" customHeight="1" x14ac:dyDescent="0.25">
      <c r="A664" s="514"/>
      <c r="B664" s="519"/>
      <c r="C664" s="519"/>
      <c r="D664" s="519"/>
      <c r="E664" s="519"/>
      <c r="F664" s="519"/>
      <c r="G664" s="519"/>
      <c r="H664" s="519"/>
      <c r="I664" s="514"/>
      <c r="J664" s="519"/>
      <c r="K664" s="474"/>
      <c r="L664" s="474"/>
      <c r="M664" s="474"/>
      <c r="N664" s="474"/>
      <c r="O664" s="474"/>
      <c r="P664" s="474"/>
      <c r="Q664" s="474"/>
      <c r="R664" s="474"/>
      <c r="S664" s="474"/>
      <c r="T664" s="474"/>
      <c r="U664" s="474"/>
      <c r="V664" s="474"/>
      <c r="W664" s="474"/>
      <c r="X664" s="474"/>
      <c r="Y664" s="474"/>
      <c r="Z664" s="474"/>
    </row>
    <row r="665" spans="1:26" ht="12.75" customHeight="1" x14ac:dyDescent="0.25">
      <c r="A665" s="514"/>
      <c r="B665" s="519"/>
      <c r="C665" s="519"/>
      <c r="D665" s="519"/>
      <c r="E665" s="519"/>
      <c r="F665" s="519"/>
      <c r="G665" s="519"/>
      <c r="H665" s="519"/>
      <c r="I665" s="514"/>
      <c r="J665" s="519"/>
      <c r="K665" s="474"/>
      <c r="L665" s="474"/>
      <c r="M665" s="474"/>
      <c r="N665" s="474"/>
      <c r="O665" s="474"/>
      <c r="P665" s="474"/>
      <c r="Q665" s="474"/>
      <c r="R665" s="474"/>
      <c r="S665" s="474"/>
      <c r="T665" s="474"/>
      <c r="U665" s="474"/>
      <c r="V665" s="474"/>
      <c r="W665" s="474"/>
      <c r="X665" s="474"/>
      <c r="Y665" s="474"/>
      <c r="Z665" s="474"/>
    </row>
    <row r="666" spans="1:26" ht="12.75" customHeight="1" x14ac:dyDescent="0.25">
      <c r="A666" s="514"/>
      <c r="B666" s="519"/>
      <c r="C666" s="519"/>
      <c r="D666" s="519"/>
      <c r="E666" s="519"/>
      <c r="F666" s="519"/>
      <c r="G666" s="519"/>
      <c r="H666" s="519"/>
      <c r="I666" s="514"/>
      <c r="J666" s="519"/>
      <c r="K666" s="474"/>
      <c r="L666" s="474"/>
      <c r="M666" s="474"/>
      <c r="N666" s="474"/>
      <c r="O666" s="474"/>
      <c r="P666" s="474"/>
      <c r="Q666" s="474"/>
      <c r="R666" s="474"/>
      <c r="S666" s="474"/>
      <c r="T666" s="474"/>
      <c r="U666" s="474"/>
      <c r="V666" s="474"/>
      <c r="W666" s="474"/>
      <c r="X666" s="474"/>
      <c r="Y666" s="474"/>
      <c r="Z666" s="474"/>
    </row>
    <row r="667" spans="1:26" ht="12.75" customHeight="1" x14ac:dyDescent="0.25">
      <c r="A667" s="514"/>
      <c r="B667" s="519"/>
      <c r="C667" s="519"/>
      <c r="D667" s="519"/>
      <c r="E667" s="519"/>
      <c r="F667" s="519"/>
      <c r="G667" s="519"/>
      <c r="H667" s="519"/>
      <c r="I667" s="514"/>
      <c r="J667" s="519"/>
      <c r="K667" s="474"/>
      <c r="L667" s="474"/>
      <c r="M667" s="474"/>
      <c r="N667" s="474"/>
      <c r="O667" s="474"/>
      <c r="P667" s="474"/>
      <c r="Q667" s="474"/>
      <c r="R667" s="474"/>
      <c r="S667" s="474"/>
      <c r="T667" s="474"/>
      <c r="U667" s="474"/>
      <c r="V667" s="474"/>
      <c r="W667" s="474"/>
      <c r="X667" s="474"/>
      <c r="Y667" s="474"/>
      <c r="Z667" s="474"/>
    </row>
    <row r="668" spans="1:26" ht="12.75" customHeight="1" x14ac:dyDescent="0.25">
      <c r="A668" s="514"/>
      <c r="B668" s="519"/>
      <c r="C668" s="519"/>
      <c r="D668" s="519"/>
      <c r="E668" s="519"/>
      <c r="F668" s="519"/>
      <c r="G668" s="519"/>
      <c r="H668" s="519"/>
      <c r="I668" s="514"/>
      <c r="J668" s="519"/>
      <c r="K668" s="474"/>
      <c r="L668" s="474"/>
      <c r="M668" s="474"/>
      <c r="N668" s="474"/>
      <c r="O668" s="474"/>
      <c r="P668" s="474"/>
      <c r="Q668" s="474"/>
      <c r="R668" s="474"/>
      <c r="S668" s="474"/>
      <c r="T668" s="474"/>
      <c r="U668" s="474"/>
      <c r="V668" s="474"/>
      <c r="W668" s="474"/>
      <c r="X668" s="474"/>
      <c r="Y668" s="474"/>
      <c r="Z668" s="474"/>
    </row>
    <row r="669" spans="1:26" ht="12.75" customHeight="1" x14ac:dyDescent="0.25">
      <c r="A669" s="514"/>
      <c r="B669" s="519"/>
      <c r="C669" s="519"/>
      <c r="D669" s="519"/>
      <c r="E669" s="519"/>
      <c r="F669" s="519"/>
      <c r="G669" s="519"/>
      <c r="H669" s="519"/>
      <c r="I669" s="514"/>
      <c r="J669" s="519"/>
      <c r="K669" s="474"/>
      <c r="L669" s="474"/>
      <c r="M669" s="474"/>
      <c r="N669" s="474"/>
      <c r="O669" s="474"/>
      <c r="P669" s="474"/>
      <c r="Q669" s="474"/>
      <c r="R669" s="474"/>
      <c r="S669" s="474"/>
      <c r="T669" s="474"/>
      <c r="U669" s="474"/>
      <c r="V669" s="474"/>
      <c r="W669" s="474"/>
      <c r="X669" s="474"/>
      <c r="Y669" s="474"/>
      <c r="Z669" s="474"/>
    </row>
    <row r="670" spans="1:26" ht="12.75" customHeight="1" x14ac:dyDescent="0.25">
      <c r="A670" s="514"/>
      <c r="B670" s="519"/>
      <c r="C670" s="519"/>
      <c r="D670" s="519"/>
      <c r="E670" s="519"/>
      <c r="F670" s="519"/>
      <c r="G670" s="519"/>
      <c r="H670" s="519"/>
      <c r="I670" s="514"/>
      <c r="J670" s="519"/>
      <c r="K670" s="474"/>
      <c r="L670" s="474"/>
      <c r="M670" s="474"/>
      <c r="N670" s="474"/>
      <c r="O670" s="474"/>
      <c r="P670" s="474"/>
      <c r="Q670" s="474"/>
      <c r="R670" s="474"/>
      <c r="S670" s="474"/>
      <c r="T670" s="474"/>
      <c r="U670" s="474"/>
      <c r="V670" s="474"/>
      <c r="W670" s="474"/>
      <c r="X670" s="474"/>
      <c r="Y670" s="474"/>
      <c r="Z670" s="474"/>
    </row>
    <row r="671" spans="1:26" ht="12.75" customHeight="1" x14ac:dyDescent="0.25">
      <c r="A671" s="514"/>
      <c r="B671" s="519"/>
      <c r="C671" s="519"/>
      <c r="D671" s="519"/>
      <c r="E671" s="519"/>
      <c r="F671" s="519"/>
      <c r="G671" s="519"/>
      <c r="H671" s="519"/>
      <c r="I671" s="514"/>
      <c r="J671" s="519"/>
      <c r="K671" s="474"/>
      <c r="L671" s="474"/>
      <c r="M671" s="474"/>
      <c r="N671" s="474"/>
      <c r="O671" s="474"/>
      <c r="P671" s="474"/>
      <c r="Q671" s="474"/>
      <c r="R671" s="474"/>
      <c r="S671" s="474"/>
      <c r="T671" s="474"/>
      <c r="U671" s="474"/>
      <c r="V671" s="474"/>
      <c r="W671" s="474"/>
      <c r="X671" s="474"/>
      <c r="Y671" s="474"/>
      <c r="Z671" s="474"/>
    </row>
    <row r="672" spans="1:26" ht="12.75" customHeight="1" x14ac:dyDescent="0.25">
      <c r="A672" s="514"/>
      <c r="B672" s="519"/>
      <c r="C672" s="519"/>
      <c r="D672" s="519"/>
      <c r="E672" s="519"/>
      <c r="F672" s="519"/>
      <c r="G672" s="519"/>
      <c r="H672" s="519"/>
      <c r="I672" s="514"/>
      <c r="J672" s="519"/>
      <c r="K672" s="474"/>
      <c r="L672" s="474"/>
      <c r="M672" s="474"/>
      <c r="N672" s="474"/>
      <c r="O672" s="474"/>
      <c r="P672" s="474"/>
      <c r="Q672" s="474"/>
      <c r="R672" s="474"/>
      <c r="S672" s="474"/>
      <c r="T672" s="474"/>
      <c r="U672" s="474"/>
      <c r="V672" s="474"/>
      <c r="W672" s="474"/>
      <c r="X672" s="474"/>
      <c r="Y672" s="474"/>
      <c r="Z672" s="474"/>
    </row>
    <row r="673" spans="1:26" ht="12.75" customHeight="1" x14ac:dyDescent="0.25">
      <c r="A673" s="514"/>
      <c r="B673" s="519"/>
      <c r="C673" s="519"/>
      <c r="D673" s="519"/>
      <c r="E673" s="519"/>
      <c r="F673" s="519"/>
      <c r="G673" s="519"/>
      <c r="H673" s="519"/>
      <c r="I673" s="514"/>
      <c r="J673" s="519"/>
      <c r="K673" s="474"/>
      <c r="L673" s="474"/>
      <c r="M673" s="474"/>
      <c r="N673" s="474"/>
      <c r="O673" s="474"/>
      <c r="P673" s="474"/>
      <c r="Q673" s="474"/>
      <c r="R673" s="474"/>
      <c r="S673" s="474"/>
      <c r="T673" s="474"/>
      <c r="U673" s="474"/>
      <c r="V673" s="474"/>
      <c r="W673" s="474"/>
      <c r="X673" s="474"/>
      <c r="Y673" s="474"/>
      <c r="Z673" s="474"/>
    </row>
    <row r="674" spans="1:26" ht="12.75" customHeight="1" x14ac:dyDescent="0.25">
      <c r="A674" s="514"/>
      <c r="B674" s="519"/>
      <c r="C674" s="519"/>
      <c r="D674" s="519"/>
      <c r="E674" s="519"/>
      <c r="F674" s="519"/>
      <c r="G674" s="519"/>
      <c r="H674" s="519"/>
      <c r="I674" s="514"/>
      <c r="J674" s="519"/>
      <c r="K674" s="474"/>
      <c r="L674" s="474"/>
      <c r="M674" s="474"/>
      <c r="N674" s="474"/>
      <c r="O674" s="474"/>
      <c r="P674" s="474"/>
      <c r="Q674" s="474"/>
      <c r="R674" s="474"/>
      <c r="S674" s="474"/>
      <c r="T674" s="474"/>
      <c r="U674" s="474"/>
      <c r="V674" s="474"/>
      <c r="W674" s="474"/>
      <c r="X674" s="474"/>
      <c r="Y674" s="474"/>
      <c r="Z674" s="474"/>
    </row>
    <row r="675" spans="1:26" ht="12.75" customHeight="1" x14ac:dyDescent="0.25">
      <c r="A675" s="514"/>
      <c r="B675" s="519"/>
      <c r="C675" s="519"/>
      <c r="D675" s="519"/>
      <c r="E675" s="519"/>
      <c r="F675" s="519"/>
      <c r="G675" s="519"/>
      <c r="H675" s="519"/>
      <c r="I675" s="514"/>
      <c r="J675" s="519"/>
      <c r="K675" s="474"/>
      <c r="L675" s="474"/>
      <c r="M675" s="474"/>
      <c r="N675" s="474"/>
      <c r="O675" s="474"/>
      <c r="P675" s="474"/>
      <c r="Q675" s="474"/>
      <c r="R675" s="474"/>
      <c r="S675" s="474"/>
      <c r="T675" s="474"/>
      <c r="U675" s="474"/>
      <c r="V675" s="474"/>
      <c r="W675" s="474"/>
      <c r="X675" s="474"/>
      <c r="Y675" s="474"/>
      <c r="Z675" s="474"/>
    </row>
    <row r="676" spans="1:26" ht="12.75" customHeight="1" x14ac:dyDescent="0.25">
      <c r="A676" s="514"/>
      <c r="B676" s="519"/>
      <c r="C676" s="519"/>
      <c r="D676" s="519"/>
      <c r="E676" s="519"/>
      <c r="F676" s="519"/>
      <c r="G676" s="519"/>
      <c r="H676" s="519"/>
      <c r="I676" s="514"/>
      <c r="J676" s="519"/>
      <c r="K676" s="474"/>
      <c r="L676" s="474"/>
      <c r="M676" s="474"/>
      <c r="N676" s="474"/>
      <c r="O676" s="474"/>
      <c r="P676" s="474"/>
      <c r="Q676" s="474"/>
      <c r="R676" s="474"/>
      <c r="S676" s="474"/>
      <c r="T676" s="474"/>
      <c r="U676" s="474"/>
      <c r="V676" s="474"/>
      <c r="W676" s="474"/>
      <c r="X676" s="474"/>
      <c r="Y676" s="474"/>
      <c r="Z676" s="474"/>
    </row>
    <row r="677" spans="1:26" ht="12.75" customHeight="1" x14ac:dyDescent="0.25">
      <c r="A677" s="514"/>
      <c r="B677" s="519"/>
      <c r="C677" s="519"/>
      <c r="D677" s="519"/>
      <c r="E677" s="519"/>
      <c r="F677" s="519"/>
      <c r="G677" s="519"/>
      <c r="H677" s="519"/>
      <c r="I677" s="514"/>
      <c r="J677" s="519"/>
      <c r="K677" s="474"/>
      <c r="L677" s="474"/>
      <c r="M677" s="474"/>
      <c r="N677" s="474"/>
      <c r="O677" s="474"/>
      <c r="P677" s="474"/>
      <c r="Q677" s="474"/>
      <c r="R677" s="474"/>
      <c r="S677" s="474"/>
      <c r="T677" s="474"/>
      <c r="U677" s="474"/>
      <c r="V677" s="474"/>
      <c r="W677" s="474"/>
      <c r="X677" s="474"/>
      <c r="Y677" s="474"/>
      <c r="Z677" s="474"/>
    </row>
    <row r="678" spans="1:26" ht="12.75" customHeight="1" x14ac:dyDescent="0.25">
      <c r="A678" s="514"/>
      <c r="B678" s="519"/>
      <c r="C678" s="519"/>
      <c r="D678" s="519"/>
      <c r="E678" s="519"/>
      <c r="F678" s="519"/>
      <c r="G678" s="519"/>
      <c r="H678" s="519"/>
      <c r="I678" s="514"/>
      <c r="J678" s="519"/>
      <c r="K678" s="474"/>
      <c r="L678" s="474"/>
      <c r="M678" s="474"/>
      <c r="N678" s="474"/>
      <c r="O678" s="474"/>
      <c r="P678" s="474"/>
      <c r="Q678" s="474"/>
      <c r="R678" s="474"/>
      <c r="S678" s="474"/>
      <c r="T678" s="474"/>
      <c r="U678" s="474"/>
      <c r="V678" s="474"/>
      <c r="W678" s="474"/>
      <c r="X678" s="474"/>
      <c r="Y678" s="474"/>
      <c r="Z678" s="474"/>
    </row>
    <row r="679" spans="1:26" ht="12.75" customHeight="1" x14ac:dyDescent="0.25">
      <c r="A679" s="514"/>
      <c r="B679" s="519"/>
      <c r="C679" s="519"/>
      <c r="D679" s="519"/>
      <c r="E679" s="519"/>
      <c r="F679" s="519"/>
      <c r="G679" s="519"/>
      <c r="H679" s="519"/>
      <c r="I679" s="514"/>
      <c r="J679" s="519"/>
      <c r="K679" s="474"/>
      <c r="L679" s="474"/>
      <c r="M679" s="474"/>
      <c r="N679" s="474"/>
      <c r="O679" s="474"/>
      <c r="P679" s="474"/>
      <c r="Q679" s="474"/>
      <c r="R679" s="474"/>
      <c r="S679" s="474"/>
      <c r="T679" s="474"/>
      <c r="U679" s="474"/>
      <c r="V679" s="474"/>
      <c r="W679" s="474"/>
      <c r="X679" s="474"/>
      <c r="Y679" s="474"/>
      <c r="Z679" s="474"/>
    </row>
    <row r="680" spans="1:26" ht="12.75" customHeight="1" x14ac:dyDescent="0.25">
      <c r="A680" s="514"/>
      <c r="B680" s="519"/>
      <c r="C680" s="519"/>
      <c r="D680" s="519"/>
      <c r="E680" s="519"/>
      <c r="F680" s="519"/>
      <c r="G680" s="519"/>
      <c r="H680" s="519"/>
      <c r="I680" s="514"/>
      <c r="J680" s="519"/>
      <c r="K680" s="474"/>
      <c r="L680" s="474"/>
      <c r="M680" s="474"/>
      <c r="N680" s="474"/>
      <c r="O680" s="474"/>
      <c r="P680" s="474"/>
      <c r="Q680" s="474"/>
      <c r="R680" s="474"/>
      <c r="S680" s="474"/>
      <c r="T680" s="474"/>
      <c r="U680" s="474"/>
      <c r="V680" s="474"/>
      <c r="W680" s="474"/>
      <c r="X680" s="474"/>
      <c r="Y680" s="474"/>
      <c r="Z680" s="474"/>
    </row>
    <row r="681" spans="1:26" ht="12.75" customHeight="1" x14ac:dyDescent="0.25">
      <c r="A681" s="514"/>
      <c r="B681" s="519"/>
      <c r="C681" s="519"/>
      <c r="D681" s="519"/>
      <c r="E681" s="519"/>
      <c r="F681" s="519"/>
      <c r="G681" s="519"/>
      <c r="H681" s="519"/>
      <c r="I681" s="514"/>
      <c r="J681" s="519"/>
      <c r="K681" s="474"/>
      <c r="L681" s="474"/>
      <c r="M681" s="474"/>
      <c r="N681" s="474"/>
      <c r="O681" s="474"/>
      <c r="P681" s="474"/>
      <c r="Q681" s="474"/>
      <c r="R681" s="474"/>
      <c r="S681" s="474"/>
      <c r="T681" s="474"/>
      <c r="U681" s="474"/>
      <c r="V681" s="474"/>
      <c r="W681" s="474"/>
      <c r="X681" s="474"/>
      <c r="Y681" s="474"/>
      <c r="Z681" s="474"/>
    </row>
    <row r="682" spans="1:26" ht="12.75" customHeight="1" x14ac:dyDescent="0.25">
      <c r="A682" s="514"/>
      <c r="B682" s="519"/>
      <c r="C682" s="519"/>
      <c r="D682" s="519"/>
      <c r="E682" s="519"/>
      <c r="F682" s="519"/>
      <c r="G682" s="519"/>
      <c r="H682" s="519"/>
      <c r="I682" s="514"/>
      <c r="J682" s="519"/>
      <c r="K682" s="474"/>
      <c r="L682" s="474"/>
      <c r="M682" s="474"/>
      <c r="N682" s="474"/>
      <c r="O682" s="474"/>
      <c r="P682" s="474"/>
      <c r="Q682" s="474"/>
      <c r="R682" s="474"/>
      <c r="S682" s="474"/>
      <c r="T682" s="474"/>
      <c r="U682" s="474"/>
      <c r="V682" s="474"/>
      <c r="W682" s="474"/>
      <c r="X682" s="474"/>
      <c r="Y682" s="474"/>
      <c r="Z682" s="474"/>
    </row>
    <row r="683" spans="1:26" ht="12.75" customHeight="1" x14ac:dyDescent="0.25">
      <c r="A683" s="514"/>
      <c r="B683" s="519"/>
      <c r="C683" s="519"/>
      <c r="D683" s="519"/>
      <c r="E683" s="519"/>
      <c r="F683" s="519"/>
      <c r="G683" s="519"/>
      <c r="H683" s="519"/>
      <c r="I683" s="514"/>
      <c r="J683" s="519"/>
      <c r="K683" s="474"/>
      <c r="L683" s="474"/>
      <c r="M683" s="474"/>
      <c r="N683" s="474"/>
      <c r="O683" s="474"/>
      <c r="P683" s="474"/>
      <c r="Q683" s="474"/>
      <c r="R683" s="474"/>
      <c r="S683" s="474"/>
      <c r="T683" s="474"/>
      <c r="U683" s="474"/>
      <c r="V683" s="474"/>
      <c r="W683" s="474"/>
      <c r="X683" s="474"/>
      <c r="Y683" s="474"/>
      <c r="Z683" s="474"/>
    </row>
    <row r="684" spans="1:26" ht="12.75" customHeight="1" x14ac:dyDescent="0.25">
      <c r="A684" s="514"/>
      <c r="B684" s="519"/>
      <c r="C684" s="519"/>
      <c r="D684" s="519"/>
      <c r="E684" s="519"/>
      <c r="F684" s="519"/>
      <c r="G684" s="519"/>
      <c r="H684" s="519"/>
      <c r="I684" s="514"/>
      <c r="J684" s="519"/>
      <c r="K684" s="474"/>
      <c r="L684" s="474"/>
      <c r="M684" s="474"/>
      <c r="N684" s="474"/>
      <c r="O684" s="474"/>
      <c r="P684" s="474"/>
      <c r="Q684" s="474"/>
      <c r="R684" s="474"/>
      <c r="S684" s="474"/>
      <c r="T684" s="474"/>
      <c r="U684" s="474"/>
      <c r="V684" s="474"/>
      <c r="W684" s="474"/>
      <c r="X684" s="474"/>
      <c r="Y684" s="474"/>
      <c r="Z684" s="474"/>
    </row>
    <row r="685" spans="1:26" ht="12.75" customHeight="1" x14ac:dyDescent="0.25">
      <c r="A685" s="514"/>
      <c r="B685" s="519"/>
      <c r="C685" s="519"/>
      <c r="D685" s="519"/>
      <c r="E685" s="519"/>
      <c r="F685" s="519"/>
      <c r="G685" s="519"/>
      <c r="H685" s="519"/>
      <c r="I685" s="514"/>
      <c r="J685" s="519"/>
      <c r="K685" s="474"/>
      <c r="L685" s="474"/>
      <c r="M685" s="474"/>
      <c r="N685" s="474"/>
      <c r="O685" s="474"/>
      <c r="P685" s="474"/>
      <c r="Q685" s="474"/>
      <c r="R685" s="474"/>
      <c r="S685" s="474"/>
      <c r="T685" s="474"/>
      <c r="U685" s="474"/>
      <c r="V685" s="474"/>
      <c r="W685" s="474"/>
      <c r="X685" s="474"/>
      <c r="Y685" s="474"/>
      <c r="Z685" s="474"/>
    </row>
    <row r="686" spans="1:26" ht="12.75" customHeight="1" x14ac:dyDescent="0.25">
      <c r="A686" s="514"/>
      <c r="B686" s="519"/>
      <c r="C686" s="519"/>
      <c r="D686" s="519"/>
      <c r="E686" s="519"/>
      <c r="F686" s="519"/>
      <c r="G686" s="519"/>
      <c r="H686" s="519"/>
      <c r="I686" s="514"/>
      <c r="J686" s="519"/>
      <c r="K686" s="474"/>
      <c r="L686" s="474"/>
      <c r="M686" s="474"/>
      <c r="N686" s="474"/>
      <c r="O686" s="474"/>
      <c r="P686" s="474"/>
      <c r="Q686" s="474"/>
      <c r="R686" s="474"/>
      <c r="S686" s="474"/>
      <c r="T686" s="474"/>
      <c r="U686" s="474"/>
      <c r="V686" s="474"/>
      <c r="W686" s="474"/>
      <c r="X686" s="474"/>
      <c r="Y686" s="474"/>
      <c r="Z686" s="474"/>
    </row>
    <row r="687" spans="1:26" ht="12.75" customHeight="1" x14ac:dyDescent="0.25">
      <c r="A687" s="514"/>
      <c r="B687" s="519"/>
      <c r="C687" s="519"/>
      <c r="D687" s="519"/>
      <c r="E687" s="519"/>
      <c r="F687" s="519"/>
      <c r="G687" s="519"/>
      <c r="H687" s="519"/>
      <c r="I687" s="514"/>
      <c r="J687" s="519"/>
      <c r="K687" s="474"/>
      <c r="L687" s="474"/>
      <c r="M687" s="474"/>
      <c r="N687" s="474"/>
      <c r="O687" s="474"/>
      <c r="P687" s="474"/>
      <c r="Q687" s="474"/>
      <c r="R687" s="474"/>
      <c r="S687" s="474"/>
      <c r="T687" s="474"/>
      <c r="U687" s="474"/>
      <c r="V687" s="474"/>
      <c r="W687" s="474"/>
      <c r="X687" s="474"/>
      <c r="Y687" s="474"/>
      <c r="Z687" s="474"/>
    </row>
    <row r="688" spans="1:26" ht="12.75" customHeight="1" x14ac:dyDescent="0.25">
      <c r="A688" s="514"/>
      <c r="B688" s="519"/>
      <c r="C688" s="519"/>
      <c r="D688" s="519"/>
      <c r="E688" s="519"/>
      <c r="F688" s="519"/>
      <c r="G688" s="519"/>
      <c r="H688" s="519"/>
      <c r="I688" s="514"/>
      <c r="J688" s="519"/>
      <c r="K688" s="474"/>
      <c r="L688" s="474"/>
      <c r="M688" s="474"/>
      <c r="N688" s="474"/>
      <c r="O688" s="474"/>
      <c r="P688" s="474"/>
      <c r="Q688" s="474"/>
      <c r="R688" s="474"/>
      <c r="S688" s="474"/>
      <c r="T688" s="474"/>
      <c r="U688" s="474"/>
      <c r="V688" s="474"/>
      <c r="W688" s="474"/>
      <c r="X688" s="474"/>
      <c r="Y688" s="474"/>
      <c r="Z688" s="474"/>
    </row>
    <row r="689" spans="1:26" ht="12.75" customHeight="1" x14ac:dyDescent="0.25">
      <c r="A689" s="514"/>
      <c r="B689" s="519"/>
      <c r="C689" s="519"/>
      <c r="D689" s="519"/>
      <c r="E689" s="519"/>
      <c r="F689" s="519"/>
      <c r="G689" s="519"/>
      <c r="H689" s="519"/>
      <c r="I689" s="514"/>
      <c r="J689" s="519"/>
      <c r="K689" s="474"/>
      <c r="L689" s="474"/>
      <c r="M689" s="474"/>
      <c r="N689" s="474"/>
      <c r="O689" s="474"/>
      <c r="P689" s="474"/>
      <c r="Q689" s="474"/>
      <c r="R689" s="474"/>
      <c r="S689" s="474"/>
      <c r="T689" s="474"/>
      <c r="U689" s="474"/>
      <c r="V689" s="474"/>
      <c r="W689" s="474"/>
      <c r="X689" s="474"/>
      <c r="Y689" s="474"/>
      <c r="Z689" s="474"/>
    </row>
    <row r="690" spans="1:26" ht="12.75" customHeight="1" x14ac:dyDescent="0.25">
      <c r="A690" s="514"/>
      <c r="B690" s="519"/>
      <c r="C690" s="519"/>
      <c r="D690" s="519"/>
      <c r="E690" s="519"/>
      <c r="F690" s="519"/>
      <c r="G690" s="519"/>
      <c r="H690" s="519"/>
      <c r="I690" s="514"/>
      <c r="J690" s="519"/>
      <c r="K690" s="474"/>
      <c r="L690" s="474"/>
      <c r="M690" s="474"/>
      <c r="N690" s="474"/>
      <c r="O690" s="474"/>
      <c r="P690" s="474"/>
      <c r="Q690" s="474"/>
      <c r="R690" s="474"/>
      <c r="S690" s="474"/>
      <c r="T690" s="474"/>
      <c r="U690" s="474"/>
      <c r="V690" s="474"/>
      <c r="W690" s="474"/>
      <c r="X690" s="474"/>
      <c r="Y690" s="474"/>
      <c r="Z690" s="474"/>
    </row>
    <row r="691" spans="1:26" ht="12.75" customHeight="1" x14ac:dyDescent="0.25">
      <c r="A691" s="514"/>
      <c r="B691" s="519"/>
      <c r="C691" s="519"/>
      <c r="D691" s="519"/>
      <c r="E691" s="519"/>
      <c r="F691" s="519"/>
      <c r="G691" s="519"/>
      <c r="H691" s="519"/>
      <c r="I691" s="514"/>
      <c r="J691" s="519"/>
      <c r="K691" s="474"/>
      <c r="L691" s="474"/>
      <c r="M691" s="474"/>
      <c r="N691" s="474"/>
      <c r="O691" s="474"/>
      <c r="P691" s="474"/>
      <c r="Q691" s="474"/>
      <c r="R691" s="474"/>
      <c r="S691" s="474"/>
      <c r="T691" s="474"/>
      <c r="U691" s="474"/>
      <c r="V691" s="474"/>
      <c r="W691" s="474"/>
      <c r="X691" s="474"/>
      <c r="Y691" s="474"/>
      <c r="Z691" s="474"/>
    </row>
    <row r="692" spans="1:26" ht="12.75" customHeight="1" x14ac:dyDescent="0.25">
      <c r="A692" s="514"/>
      <c r="B692" s="519"/>
      <c r="C692" s="519"/>
      <c r="D692" s="519"/>
      <c r="E692" s="519"/>
      <c r="F692" s="519"/>
      <c r="G692" s="519"/>
      <c r="H692" s="519"/>
      <c r="I692" s="514"/>
      <c r="J692" s="519"/>
      <c r="K692" s="474"/>
      <c r="L692" s="474"/>
      <c r="M692" s="474"/>
      <c r="N692" s="474"/>
      <c r="O692" s="474"/>
      <c r="P692" s="474"/>
      <c r="Q692" s="474"/>
      <c r="R692" s="474"/>
      <c r="S692" s="474"/>
      <c r="T692" s="474"/>
      <c r="U692" s="474"/>
      <c r="V692" s="474"/>
      <c r="W692" s="474"/>
      <c r="X692" s="474"/>
      <c r="Y692" s="474"/>
      <c r="Z692" s="474"/>
    </row>
    <row r="693" spans="1:26" ht="12.75" customHeight="1" x14ac:dyDescent="0.25">
      <c r="A693" s="514"/>
      <c r="B693" s="519"/>
      <c r="C693" s="519"/>
      <c r="D693" s="519"/>
      <c r="E693" s="519"/>
      <c r="F693" s="519"/>
      <c r="G693" s="519"/>
      <c r="H693" s="519"/>
      <c r="I693" s="514"/>
      <c r="J693" s="519"/>
      <c r="K693" s="474"/>
      <c r="L693" s="474"/>
      <c r="M693" s="474"/>
      <c r="N693" s="474"/>
      <c r="O693" s="474"/>
      <c r="P693" s="474"/>
      <c r="Q693" s="474"/>
      <c r="R693" s="474"/>
      <c r="S693" s="474"/>
      <c r="T693" s="474"/>
      <c r="U693" s="474"/>
      <c r="V693" s="474"/>
      <c r="W693" s="474"/>
      <c r="X693" s="474"/>
      <c r="Y693" s="474"/>
      <c r="Z693" s="474"/>
    </row>
    <row r="694" spans="1:26" ht="12.75" customHeight="1" x14ac:dyDescent="0.25">
      <c r="A694" s="514"/>
      <c r="B694" s="519"/>
      <c r="C694" s="519"/>
      <c r="D694" s="519"/>
      <c r="E694" s="519"/>
      <c r="F694" s="519"/>
      <c r="G694" s="519"/>
      <c r="H694" s="519"/>
      <c r="I694" s="514"/>
      <c r="J694" s="519"/>
      <c r="K694" s="474"/>
      <c r="L694" s="474"/>
      <c r="M694" s="474"/>
      <c r="N694" s="474"/>
      <c r="O694" s="474"/>
      <c r="P694" s="474"/>
      <c r="Q694" s="474"/>
      <c r="R694" s="474"/>
      <c r="S694" s="474"/>
      <c r="T694" s="474"/>
      <c r="U694" s="474"/>
      <c r="V694" s="474"/>
      <c r="W694" s="474"/>
      <c r="X694" s="474"/>
      <c r="Y694" s="474"/>
      <c r="Z694" s="474"/>
    </row>
    <row r="695" spans="1:26" ht="12.75" customHeight="1" x14ac:dyDescent="0.25">
      <c r="A695" s="514"/>
      <c r="B695" s="519"/>
      <c r="C695" s="519"/>
      <c r="D695" s="519"/>
      <c r="E695" s="519"/>
      <c r="F695" s="519"/>
      <c r="G695" s="519"/>
      <c r="H695" s="519"/>
      <c r="I695" s="514"/>
      <c r="J695" s="519"/>
      <c r="K695" s="474"/>
      <c r="L695" s="474"/>
      <c r="M695" s="474"/>
      <c r="N695" s="474"/>
      <c r="O695" s="474"/>
      <c r="P695" s="474"/>
      <c r="Q695" s="474"/>
      <c r="R695" s="474"/>
      <c r="S695" s="474"/>
      <c r="T695" s="474"/>
      <c r="U695" s="474"/>
      <c r="V695" s="474"/>
      <c r="W695" s="474"/>
      <c r="X695" s="474"/>
      <c r="Y695" s="474"/>
      <c r="Z695" s="474"/>
    </row>
    <row r="696" spans="1:26" ht="12.75" customHeight="1" x14ac:dyDescent="0.25">
      <c r="A696" s="514"/>
      <c r="B696" s="519"/>
      <c r="C696" s="519"/>
      <c r="D696" s="519"/>
      <c r="E696" s="519"/>
      <c r="F696" s="519"/>
      <c r="G696" s="519"/>
      <c r="H696" s="519"/>
      <c r="I696" s="514"/>
      <c r="J696" s="519"/>
      <c r="K696" s="474"/>
      <c r="L696" s="474"/>
      <c r="M696" s="474"/>
      <c r="N696" s="474"/>
      <c r="O696" s="474"/>
      <c r="P696" s="474"/>
      <c r="Q696" s="474"/>
      <c r="R696" s="474"/>
      <c r="S696" s="474"/>
      <c r="T696" s="474"/>
      <c r="U696" s="474"/>
      <c r="V696" s="474"/>
      <c r="W696" s="474"/>
      <c r="X696" s="474"/>
      <c r="Y696" s="474"/>
      <c r="Z696" s="474"/>
    </row>
    <row r="697" spans="1:26" ht="12.75" customHeight="1" x14ac:dyDescent="0.25">
      <c r="A697" s="514"/>
      <c r="B697" s="519"/>
      <c r="C697" s="519"/>
      <c r="D697" s="519"/>
      <c r="E697" s="519"/>
      <c r="F697" s="519"/>
      <c r="G697" s="519"/>
      <c r="H697" s="519"/>
      <c r="I697" s="514"/>
      <c r="J697" s="519"/>
      <c r="K697" s="474"/>
      <c r="L697" s="474"/>
      <c r="M697" s="474"/>
      <c r="N697" s="474"/>
      <c r="O697" s="474"/>
      <c r="P697" s="474"/>
      <c r="Q697" s="474"/>
      <c r="R697" s="474"/>
      <c r="S697" s="474"/>
      <c r="T697" s="474"/>
      <c r="U697" s="474"/>
      <c r="V697" s="474"/>
      <c r="W697" s="474"/>
      <c r="X697" s="474"/>
      <c r="Y697" s="474"/>
      <c r="Z697" s="474"/>
    </row>
    <row r="698" spans="1:26" ht="12.75" customHeight="1" x14ac:dyDescent="0.25">
      <c r="A698" s="514"/>
      <c r="B698" s="519"/>
      <c r="C698" s="519"/>
      <c r="D698" s="519"/>
      <c r="E698" s="519"/>
      <c r="F698" s="519"/>
      <c r="G698" s="519"/>
      <c r="H698" s="519"/>
      <c r="I698" s="514"/>
      <c r="J698" s="519"/>
      <c r="K698" s="474"/>
      <c r="L698" s="474"/>
      <c r="M698" s="474"/>
      <c r="N698" s="474"/>
      <c r="O698" s="474"/>
      <c r="P698" s="474"/>
      <c r="Q698" s="474"/>
      <c r="R698" s="474"/>
      <c r="S698" s="474"/>
      <c r="T698" s="474"/>
      <c r="U698" s="474"/>
      <c r="V698" s="474"/>
      <c r="W698" s="474"/>
      <c r="X698" s="474"/>
      <c r="Y698" s="474"/>
      <c r="Z698" s="474"/>
    </row>
    <row r="699" spans="1:26" ht="12.75" customHeight="1" x14ac:dyDescent="0.25">
      <c r="A699" s="514"/>
      <c r="B699" s="519"/>
      <c r="C699" s="519"/>
      <c r="D699" s="519"/>
      <c r="E699" s="519"/>
      <c r="F699" s="519"/>
      <c r="G699" s="519"/>
      <c r="H699" s="519"/>
      <c r="I699" s="514"/>
      <c r="J699" s="519"/>
      <c r="K699" s="474"/>
      <c r="L699" s="474"/>
      <c r="M699" s="474"/>
      <c r="N699" s="474"/>
      <c r="O699" s="474"/>
      <c r="P699" s="474"/>
      <c r="Q699" s="474"/>
      <c r="R699" s="474"/>
      <c r="S699" s="474"/>
      <c r="T699" s="474"/>
      <c r="U699" s="474"/>
      <c r="V699" s="474"/>
      <c r="W699" s="474"/>
      <c r="X699" s="474"/>
      <c r="Y699" s="474"/>
      <c r="Z699" s="474"/>
    </row>
    <row r="700" spans="1:26" ht="12.75" customHeight="1" x14ac:dyDescent="0.25">
      <c r="A700" s="514"/>
      <c r="B700" s="519"/>
      <c r="C700" s="519"/>
      <c r="D700" s="519"/>
      <c r="E700" s="519"/>
      <c r="F700" s="519"/>
      <c r="G700" s="519"/>
      <c r="H700" s="519"/>
      <c r="I700" s="514"/>
      <c r="J700" s="519"/>
      <c r="K700" s="474"/>
      <c r="L700" s="474"/>
      <c r="M700" s="474"/>
      <c r="N700" s="474"/>
      <c r="O700" s="474"/>
      <c r="P700" s="474"/>
      <c r="Q700" s="474"/>
      <c r="R700" s="474"/>
      <c r="S700" s="474"/>
      <c r="T700" s="474"/>
      <c r="U700" s="474"/>
      <c r="V700" s="474"/>
      <c r="W700" s="474"/>
      <c r="X700" s="474"/>
      <c r="Y700" s="474"/>
      <c r="Z700" s="474"/>
    </row>
    <row r="701" spans="1:26" ht="12.75" customHeight="1" x14ac:dyDescent="0.25">
      <c r="A701" s="514"/>
      <c r="B701" s="519"/>
      <c r="C701" s="519"/>
      <c r="D701" s="519"/>
      <c r="E701" s="519"/>
      <c r="F701" s="519"/>
      <c r="G701" s="519"/>
      <c r="H701" s="519"/>
      <c r="I701" s="514"/>
      <c r="J701" s="519"/>
      <c r="K701" s="474"/>
      <c r="L701" s="474"/>
      <c r="M701" s="474"/>
      <c r="N701" s="474"/>
      <c r="O701" s="474"/>
      <c r="P701" s="474"/>
      <c r="Q701" s="474"/>
      <c r="R701" s="474"/>
      <c r="S701" s="474"/>
      <c r="T701" s="474"/>
      <c r="U701" s="474"/>
      <c r="V701" s="474"/>
      <c r="W701" s="474"/>
      <c r="X701" s="474"/>
      <c r="Y701" s="474"/>
      <c r="Z701" s="474"/>
    </row>
    <row r="702" spans="1:26" ht="12.75" customHeight="1" x14ac:dyDescent="0.25">
      <c r="A702" s="514"/>
      <c r="B702" s="519"/>
      <c r="C702" s="519"/>
      <c r="D702" s="519"/>
      <c r="E702" s="519"/>
      <c r="F702" s="519"/>
      <c r="G702" s="519"/>
      <c r="H702" s="519"/>
      <c r="I702" s="514"/>
      <c r="J702" s="519"/>
      <c r="K702" s="474"/>
      <c r="L702" s="474"/>
      <c r="M702" s="474"/>
      <c r="N702" s="474"/>
      <c r="O702" s="474"/>
      <c r="P702" s="474"/>
      <c r="Q702" s="474"/>
      <c r="R702" s="474"/>
      <c r="S702" s="474"/>
      <c r="T702" s="474"/>
      <c r="U702" s="474"/>
      <c r="V702" s="474"/>
      <c r="W702" s="474"/>
      <c r="X702" s="474"/>
      <c r="Y702" s="474"/>
      <c r="Z702" s="474"/>
    </row>
    <row r="703" spans="1:26" ht="12.75" customHeight="1" x14ac:dyDescent="0.25">
      <c r="A703" s="514"/>
      <c r="B703" s="519"/>
      <c r="C703" s="519"/>
      <c r="D703" s="519"/>
      <c r="E703" s="519"/>
      <c r="F703" s="519"/>
      <c r="G703" s="519"/>
      <c r="H703" s="519"/>
      <c r="I703" s="514"/>
      <c r="J703" s="519"/>
      <c r="K703" s="474"/>
      <c r="L703" s="474"/>
      <c r="M703" s="474"/>
      <c r="N703" s="474"/>
      <c r="O703" s="474"/>
      <c r="P703" s="474"/>
      <c r="Q703" s="474"/>
      <c r="R703" s="474"/>
      <c r="S703" s="474"/>
      <c r="T703" s="474"/>
      <c r="U703" s="474"/>
      <c r="V703" s="474"/>
      <c r="W703" s="474"/>
      <c r="X703" s="474"/>
      <c r="Y703" s="474"/>
      <c r="Z703" s="474"/>
    </row>
    <row r="704" spans="1:26" ht="12.75" customHeight="1" x14ac:dyDescent="0.25">
      <c r="A704" s="514"/>
      <c r="B704" s="519"/>
      <c r="C704" s="519"/>
      <c r="D704" s="519"/>
      <c r="E704" s="519"/>
      <c r="F704" s="519"/>
      <c r="G704" s="519"/>
      <c r="H704" s="519"/>
      <c r="I704" s="514"/>
      <c r="J704" s="519"/>
      <c r="K704" s="474"/>
      <c r="L704" s="474"/>
      <c r="M704" s="474"/>
      <c r="N704" s="474"/>
      <c r="O704" s="474"/>
      <c r="P704" s="474"/>
      <c r="Q704" s="474"/>
      <c r="R704" s="474"/>
      <c r="S704" s="474"/>
      <c r="T704" s="474"/>
      <c r="U704" s="474"/>
      <c r="V704" s="474"/>
      <c r="W704" s="474"/>
      <c r="X704" s="474"/>
      <c r="Y704" s="474"/>
      <c r="Z704" s="474"/>
    </row>
    <row r="705" spans="1:26" ht="12.75" customHeight="1" x14ac:dyDescent="0.25">
      <c r="A705" s="514"/>
      <c r="B705" s="519"/>
      <c r="C705" s="519"/>
      <c r="D705" s="519"/>
      <c r="E705" s="519"/>
      <c r="F705" s="519"/>
      <c r="G705" s="519"/>
      <c r="H705" s="519"/>
      <c r="I705" s="514"/>
      <c r="J705" s="519"/>
      <c r="K705" s="474"/>
      <c r="L705" s="474"/>
      <c r="M705" s="474"/>
      <c r="N705" s="474"/>
      <c r="O705" s="474"/>
      <c r="P705" s="474"/>
      <c r="Q705" s="474"/>
      <c r="R705" s="474"/>
      <c r="S705" s="474"/>
      <c r="T705" s="474"/>
      <c r="U705" s="474"/>
      <c r="V705" s="474"/>
      <c r="W705" s="474"/>
      <c r="X705" s="474"/>
      <c r="Y705" s="474"/>
      <c r="Z705" s="474"/>
    </row>
    <row r="706" spans="1:26" ht="12.75" customHeight="1" x14ac:dyDescent="0.25">
      <c r="A706" s="514"/>
      <c r="B706" s="519"/>
      <c r="C706" s="519"/>
      <c r="D706" s="519"/>
      <c r="E706" s="519"/>
      <c r="F706" s="519"/>
      <c r="G706" s="519"/>
      <c r="H706" s="519"/>
      <c r="I706" s="514"/>
      <c r="J706" s="519"/>
      <c r="K706" s="474"/>
      <c r="L706" s="474"/>
      <c r="M706" s="474"/>
      <c r="N706" s="474"/>
      <c r="O706" s="474"/>
      <c r="P706" s="474"/>
      <c r="Q706" s="474"/>
      <c r="R706" s="474"/>
      <c r="S706" s="474"/>
      <c r="T706" s="474"/>
      <c r="U706" s="474"/>
      <c r="V706" s="474"/>
      <c r="W706" s="474"/>
      <c r="X706" s="474"/>
      <c r="Y706" s="474"/>
      <c r="Z706" s="474"/>
    </row>
    <row r="707" spans="1:26" ht="12.75" customHeight="1" x14ac:dyDescent="0.25">
      <c r="A707" s="514"/>
      <c r="B707" s="519"/>
      <c r="C707" s="519"/>
      <c r="D707" s="519"/>
      <c r="E707" s="519"/>
      <c r="F707" s="519"/>
      <c r="G707" s="519"/>
      <c r="H707" s="519"/>
      <c r="I707" s="514"/>
      <c r="J707" s="519"/>
      <c r="K707" s="474"/>
      <c r="L707" s="474"/>
      <c r="M707" s="474"/>
      <c r="N707" s="474"/>
      <c r="O707" s="474"/>
      <c r="P707" s="474"/>
      <c r="Q707" s="474"/>
      <c r="R707" s="474"/>
      <c r="S707" s="474"/>
      <c r="T707" s="474"/>
      <c r="U707" s="474"/>
      <c r="V707" s="474"/>
      <c r="W707" s="474"/>
      <c r="X707" s="474"/>
      <c r="Y707" s="474"/>
      <c r="Z707" s="474"/>
    </row>
    <row r="708" spans="1:26" ht="12.75" customHeight="1" x14ac:dyDescent="0.25">
      <c r="A708" s="514"/>
      <c r="B708" s="519"/>
      <c r="C708" s="519"/>
      <c r="D708" s="519"/>
      <c r="E708" s="519"/>
      <c r="F708" s="519"/>
      <c r="G708" s="519"/>
      <c r="H708" s="519"/>
      <c r="I708" s="514"/>
      <c r="J708" s="519"/>
      <c r="K708" s="474"/>
      <c r="L708" s="474"/>
      <c r="M708" s="474"/>
      <c r="N708" s="474"/>
      <c r="O708" s="474"/>
      <c r="P708" s="474"/>
      <c r="Q708" s="474"/>
      <c r="R708" s="474"/>
      <c r="S708" s="474"/>
      <c r="T708" s="474"/>
      <c r="U708" s="474"/>
      <c r="V708" s="474"/>
      <c r="W708" s="474"/>
      <c r="X708" s="474"/>
      <c r="Y708" s="474"/>
      <c r="Z708" s="474"/>
    </row>
    <row r="709" spans="1:26" ht="12.75" customHeight="1" x14ac:dyDescent="0.25">
      <c r="A709" s="514"/>
      <c r="B709" s="519"/>
      <c r="C709" s="519"/>
      <c r="D709" s="519"/>
      <c r="E709" s="519"/>
      <c r="F709" s="519"/>
      <c r="G709" s="519"/>
      <c r="H709" s="519"/>
      <c r="I709" s="514"/>
      <c r="J709" s="519"/>
      <c r="K709" s="474"/>
      <c r="L709" s="474"/>
      <c r="M709" s="474"/>
      <c r="N709" s="474"/>
      <c r="O709" s="474"/>
      <c r="P709" s="474"/>
      <c r="Q709" s="474"/>
      <c r="R709" s="474"/>
      <c r="S709" s="474"/>
      <c r="T709" s="474"/>
      <c r="U709" s="474"/>
      <c r="V709" s="474"/>
      <c r="W709" s="474"/>
      <c r="X709" s="474"/>
      <c r="Y709" s="474"/>
      <c r="Z709" s="474"/>
    </row>
    <row r="710" spans="1:26" ht="12.75" customHeight="1" x14ac:dyDescent="0.25">
      <c r="A710" s="514"/>
      <c r="B710" s="519"/>
      <c r="C710" s="519"/>
      <c r="D710" s="519"/>
      <c r="E710" s="519"/>
      <c r="F710" s="519"/>
      <c r="G710" s="519"/>
      <c r="H710" s="519"/>
      <c r="I710" s="514"/>
      <c r="J710" s="519"/>
      <c r="K710" s="474"/>
      <c r="L710" s="474"/>
      <c r="M710" s="474"/>
      <c r="N710" s="474"/>
      <c r="O710" s="474"/>
      <c r="P710" s="474"/>
      <c r="Q710" s="474"/>
      <c r="R710" s="474"/>
      <c r="S710" s="474"/>
      <c r="T710" s="474"/>
      <c r="U710" s="474"/>
      <c r="V710" s="474"/>
      <c r="W710" s="474"/>
      <c r="X710" s="474"/>
      <c r="Y710" s="474"/>
      <c r="Z710" s="474"/>
    </row>
    <row r="711" spans="1:26" ht="12.75" customHeight="1" x14ac:dyDescent="0.25">
      <c r="A711" s="514"/>
      <c r="B711" s="519"/>
      <c r="C711" s="519"/>
      <c r="D711" s="519"/>
      <c r="E711" s="519"/>
      <c r="F711" s="519"/>
      <c r="G711" s="519"/>
      <c r="H711" s="519"/>
      <c r="I711" s="514"/>
      <c r="J711" s="519"/>
      <c r="K711" s="474"/>
      <c r="L711" s="474"/>
      <c r="M711" s="474"/>
      <c r="N711" s="474"/>
      <c r="O711" s="474"/>
      <c r="P711" s="474"/>
      <c r="Q711" s="474"/>
      <c r="R711" s="474"/>
      <c r="S711" s="474"/>
      <c r="T711" s="474"/>
      <c r="U711" s="474"/>
      <c r="V711" s="474"/>
      <c r="W711" s="474"/>
      <c r="X711" s="474"/>
      <c r="Y711" s="474"/>
      <c r="Z711" s="474"/>
    </row>
    <row r="712" spans="1:26" ht="12.75" customHeight="1" x14ac:dyDescent="0.25">
      <c r="A712" s="514"/>
      <c r="B712" s="519"/>
      <c r="C712" s="519"/>
      <c r="D712" s="519"/>
      <c r="E712" s="519"/>
      <c r="F712" s="519"/>
      <c r="G712" s="519"/>
      <c r="H712" s="519"/>
      <c r="I712" s="514"/>
      <c r="J712" s="519"/>
      <c r="K712" s="474"/>
      <c r="L712" s="474"/>
      <c r="M712" s="474"/>
      <c r="N712" s="474"/>
      <c r="O712" s="474"/>
      <c r="P712" s="474"/>
      <c r="Q712" s="474"/>
      <c r="R712" s="474"/>
      <c r="S712" s="474"/>
      <c r="T712" s="474"/>
      <c r="U712" s="474"/>
      <c r="V712" s="474"/>
      <c r="W712" s="474"/>
      <c r="X712" s="474"/>
      <c r="Y712" s="474"/>
      <c r="Z712" s="474"/>
    </row>
    <row r="713" spans="1:26" ht="12.75" customHeight="1" x14ac:dyDescent="0.25">
      <c r="A713" s="514"/>
      <c r="B713" s="519"/>
      <c r="C713" s="519"/>
      <c r="D713" s="519"/>
      <c r="E713" s="519"/>
      <c r="F713" s="519"/>
      <c r="G713" s="519"/>
      <c r="H713" s="519"/>
      <c r="I713" s="514"/>
      <c r="J713" s="519"/>
      <c r="K713" s="474"/>
      <c r="L713" s="474"/>
      <c r="M713" s="474"/>
      <c r="N713" s="474"/>
      <c r="O713" s="474"/>
      <c r="P713" s="474"/>
      <c r="Q713" s="474"/>
      <c r="R713" s="474"/>
      <c r="S713" s="474"/>
      <c r="T713" s="474"/>
      <c r="U713" s="474"/>
      <c r="V713" s="474"/>
      <c r="W713" s="474"/>
      <c r="X713" s="474"/>
      <c r="Y713" s="474"/>
      <c r="Z713" s="474"/>
    </row>
    <row r="714" spans="1:26" ht="12.75" customHeight="1" x14ac:dyDescent="0.25">
      <c r="A714" s="514"/>
      <c r="B714" s="519"/>
      <c r="C714" s="519"/>
      <c r="D714" s="519"/>
      <c r="E714" s="519"/>
      <c r="F714" s="519"/>
      <c r="G714" s="519"/>
      <c r="H714" s="519"/>
      <c r="I714" s="514"/>
      <c r="J714" s="519"/>
      <c r="K714" s="474"/>
      <c r="L714" s="474"/>
      <c r="M714" s="474"/>
      <c r="N714" s="474"/>
      <c r="O714" s="474"/>
      <c r="P714" s="474"/>
      <c r="Q714" s="474"/>
      <c r="R714" s="474"/>
      <c r="S714" s="474"/>
      <c r="T714" s="474"/>
      <c r="U714" s="474"/>
      <c r="V714" s="474"/>
      <c r="W714" s="474"/>
      <c r="X714" s="474"/>
      <c r="Y714" s="474"/>
      <c r="Z714" s="474"/>
    </row>
    <row r="715" spans="1:26" ht="12.75" customHeight="1" x14ac:dyDescent="0.25">
      <c r="A715" s="514"/>
      <c r="B715" s="519"/>
      <c r="C715" s="519"/>
      <c r="D715" s="519"/>
      <c r="E715" s="519"/>
      <c r="F715" s="519"/>
      <c r="G715" s="519"/>
      <c r="H715" s="519"/>
      <c r="I715" s="514"/>
      <c r="J715" s="519"/>
      <c r="K715" s="474"/>
      <c r="L715" s="474"/>
      <c r="M715" s="474"/>
      <c r="N715" s="474"/>
      <c r="O715" s="474"/>
      <c r="P715" s="474"/>
      <c r="Q715" s="474"/>
      <c r="R715" s="474"/>
      <c r="S715" s="474"/>
      <c r="T715" s="474"/>
      <c r="U715" s="474"/>
      <c r="V715" s="474"/>
      <c r="W715" s="474"/>
      <c r="X715" s="474"/>
      <c r="Y715" s="474"/>
      <c r="Z715" s="474"/>
    </row>
    <row r="716" spans="1:26" ht="12.75" customHeight="1" x14ac:dyDescent="0.25">
      <c r="A716" s="514"/>
      <c r="B716" s="519"/>
      <c r="C716" s="519"/>
      <c r="D716" s="519"/>
      <c r="E716" s="519"/>
      <c r="F716" s="519"/>
      <c r="G716" s="519"/>
      <c r="H716" s="519"/>
      <c r="I716" s="514"/>
      <c r="J716" s="519"/>
      <c r="K716" s="474"/>
      <c r="L716" s="474"/>
      <c r="M716" s="474"/>
      <c r="N716" s="474"/>
      <c r="O716" s="474"/>
      <c r="P716" s="474"/>
      <c r="Q716" s="474"/>
      <c r="R716" s="474"/>
      <c r="S716" s="474"/>
      <c r="T716" s="474"/>
      <c r="U716" s="474"/>
      <c r="V716" s="474"/>
      <c r="W716" s="474"/>
      <c r="X716" s="474"/>
      <c r="Y716" s="474"/>
      <c r="Z716" s="474"/>
    </row>
    <row r="717" spans="1:26" ht="12.75" customHeight="1" x14ac:dyDescent="0.25">
      <c r="A717" s="514"/>
      <c r="B717" s="519"/>
      <c r="C717" s="519"/>
      <c r="D717" s="519"/>
      <c r="E717" s="519"/>
      <c r="F717" s="519"/>
      <c r="G717" s="519"/>
      <c r="H717" s="519"/>
      <c r="I717" s="514"/>
      <c r="J717" s="519"/>
      <c r="K717" s="474"/>
      <c r="L717" s="474"/>
      <c r="M717" s="474"/>
      <c r="N717" s="474"/>
      <c r="O717" s="474"/>
      <c r="P717" s="474"/>
      <c r="Q717" s="474"/>
      <c r="R717" s="474"/>
      <c r="S717" s="474"/>
      <c r="T717" s="474"/>
      <c r="U717" s="474"/>
      <c r="V717" s="474"/>
      <c r="W717" s="474"/>
      <c r="X717" s="474"/>
      <c r="Y717" s="474"/>
      <c r="Z717" s="474"/>
    </row>
    <row r="718" spans="1:26" ht="12.75" customHeight="1" x14ac:dyDescent="0.25">
      <c r="A718" s="514"/>
      <c r="B718" s="519"/>
      <c r="C718" s="519"/>
      <c r="D718" s="519"/>
      <c r="E718" s="519"/>
      <c r="F718" s="519"/>
      <c r="G718" s="519"/>
      <c r="H718" s="519"/>
      <c r="I718" s="514"/>
      <c r="J718" s="519"/>
      <c r="K718" s="474"/>
      <c r="L718" s="474"/>
      <c r="M718" s="474"/>
      <c r="N718" s="474"/>
      <c r="O718" s="474"/>
      <c r="P718" s="474"/>
      <c r="Q718" s="474"/>
      <c r="R718" s="474"/>
      <c r="S718" s="474"/>
      <c r="T718" s="474"/>
      <c r="U718" s="474"/>
      <c r="V718" s="474"/>
      <c r="W718" s="474"/>
      <c r="X718" s="474"/>
      <c r="Y718" s="474"/>
      <c r="Z718" s="474"/>
    </row>
    <row r="719" spans="1:26" ht="12.75" customHeight="1" x14ac:dyDescent="0.25">
      <c r="A719" s="514"/>
      <c r="B719" s="519"/>
      <c r="C719" s="519"/>
      <c r="D719" s="519"/>
      <c r="E719" s="519"/>
      <c r="F719" s="519"/>
      <c r="G719" s="519"/>
      <c r="H719" s="519"/>
      <c r="I719" s="514"/>
      <c r="J719" s="519"/>
      <c r="K719" s="474"/>
      <c r="L719" s="474"/>
      <c r="M719" s="474"/>
      <c r="N719" s="474"/>
      <c r="O719" s="474"/>
      <c r="P719" s="474"/>
      <c r="Q719" s="474"/>
      <c r="R719" s="474"/>
      <c r="S719" s="474"/>
      <c r="T719" s="474"/>
      <c r="U719" s="474"/>
      <c r="V719" s="474"/>
      <c r="W719" s="474"/>
      <c r="X719" s="474"/>
      <c r="Y719" s="474"/>
      <c r="Z719" s="474"/>
    </row>
    <row r="720" spans="1:26" ht="12.75" customHeight="1" x14ac:dyDescent="0.25">
      <c r="A720" s="514"/>
      <c r="B720" s="519"/>
      <c r="C720" s="519"/>
      <c r="D720" s="519"/>
      <c r="E720" s="519"/>
      <c r="F720" s="519"/>
      <c r="G720" s="519"/>
      <c r="H720" s="519"/>
      <c r="I720" s="514"/>
      <c r="J720" s="519"/>
      <c r="K720" s="474"/>
      <c r="L720" s="474"/>
      <c r="M720" s="474"/>
      <c r="N720" s="474"/>
      <c r="O720" s="474"/>
      <c r="P720" s="474"/>
      <c r="Q720" s="474"/>
      <c r="R720" s="474"/>
      <c r="S720" s="474"/>
      <c r="T720" s="474"/>
      <c r="U720" s="474"/>
      <c r="V720" s="474"/>
      <c r="W720" s="474"/>
      <c r="X720" s="474"/>
      <c r="Y720" s="474"/>
      <c r="Z720" s="474"/>
    </row>
    <row r="721" spans="1:26" ht="12.75" customHeight="1" x14ac:dyDescent="0.25">
      <c r="A721" s="514"/>
      <c r="B721" s="519"/>
      <c r="C721" s="519"/>
      <c r="D721" s="519"/>
      <c r="E721" s="519"/>
      <c r="F721" s="519"/>
      <c r="G721" s="519"/>
      <c r="H721" s="519"/>
      <c r="I721" s="514"/>
      <c r="J721" s="519"/>
      <c r="K721" s="474"/>
      <c r="L721" s="474"/>
      <c r="M721" s="474"/>
      <c r="N721" s="474"/>
      <c r="O721" s="474"/>
      <c r="P721" s="474"/>
      <c r="Q721" s="474"/>
      <c r="R721" s="474"/>
      <c r="S721" s="474"/>
      <c r="T721" s="474"/>
      <c r="U721" s="474"/>
      <c r="V721" s="474"/>
      <c r="W721" s="474"/>
      <c r="X721" s="474"/>
      <c r="Y721" s="474"/>
      <c r="Z721" s="474"/>
    </row>
    <row r="722" spans="1:26" ht="12.75" customHeight="1" x14ac:dyDescent="0.25">
      <c r="A722" s="514"/>
      <c r="B722" s="519"/>
      <c r="C722" s="519"/>
      <c r="D722" s="519"/>
      <c r="E722" s="519"/>
      <c r="F722" s="519"/>
      <c r="G722" s="519"/>
      <c r="H722" s="519"/>
      <c r="I722" s="514"/>
      <c r="J722" s="519"/>
      <c r="K722" s="474"/>
      <c r="L722" s="474"/>
      <c r="M722" s="474"/>
      <c r="N722" s="474"/>
      <c r="O722" s="474"/>
      <c r="P722" s="474"/>
      <c r="Q722" s="474"/>
      <c r="R722" s="474"/>
      <c r="S722" s="474"/>
      <c r="T722" s="474"/>
      <c r="U722" s="474"/>
      <c r="V722" s="474"/>
      <c r="W722" s="474"/>
      <c r="X722" s="474"/>
      <c r="Y722" s="474"/>
      <c r="Z722" s="474"/>
    </row>
    <row r="723" spans="1:26" ht="12.75" customHeight="1" x14ac:dyDescent="0.25">
      <c r="A723" s="514"/>
      <c r="B723" s="519"/>
      <c r="C723" s="519"/>
      <c r="D723" s="519"/>
      <c r="E723" s="519"/>
      <c r="F723" s="519"/>
      <c r="G723" s="519"/>
      <c r="H723" s="519"/>
      <c r="I723" s="514"/>
      <c r="J723" s="519"/>
      <c r="K723" s="474"/>
      <c r="L723" s="474"/>
      <c r="M723" s="474"/>
      <c r="N723" s="474"/>
      <c r="O723" s="474"/>
      <c r="P723" s="474"/>
      <c r="Q723" s="474"/>
      <c r="R723" s="474"/>
      <c r="S723" s="474"/>
      <c r="T723" s="474"/>
      <c r="U723" s="474"/>
      <c r="V723" s="474"/>
      <c r="W723" s="474"/>
      <c r="X723" s="474"/>
      <c r="Y723" s="474"/>
      <c r="Z723" s="474"/>
    </row>
    <row r="724" spans="1:26" ht="12.75" customHeight="1" x14ac:dyDescent="0.25">
      <c r="A724" s="514"/>
      <c r="B724" s="519"/>
      <c r="C724" s="519"/>
      <c r="D724" s="519"/>
      <c r="E724" s="519"/>
      <c r="F724" s="519"/>
      <c r="G724" s="519"/>
      <c r="H724" s="519"/>
      <c r="I724" s="514"/>
      <c r="J724" s="519"/>
      <c r="K724" s="474"/>
      <c r="L724" s="474"/>
      <c r="M724" s="474"/>
      <c r="N724" s="474"/>
      <c r="O724" s="474"/>
      <c r="P724" s="474"/>
      <c r="Q724" s="474"/>
      <c r="R724" s="474"/>
      <c r="S724" s="474"/>
      <c r="T724" s="474"/>
      <c r="U724" s="474"/>
      <c r="V724" s="474"/>
      <c r="W724" s="474"/>
      <c r="X724" s="474"/>
      <c r="Y724" s="474"/>
      <c r="Z724" s="474"/>
    </row>
    <row r="725" spans="1:26" ht="12.75" customHeight="1" x14ac:dyDescent="0.25">
      <c r="A725" s="514"/>
      <c r="B725" s="519"/>
      <c r="C725" s="519"/>
      <c r="D725" s="519"/>
      <c r="E725" s="519"/>
      <c r="F725" s="519"/>
      <c r="G725" s="519"/>
      <c r="H725" s="519"/>
      <c r="I725" s="514"/>
      <c r="J725" s="519"/>
      <c r="K725" s="474"/>
      <c r="L725" s="474"/>
      <c r="M725" s="474"/>
      <c r="N725" s="474"/>
      <c r="O725" s="474"/>
      <c r="P725" s="474"/>
      <c r="Q725" s="474"/>
      <c r="R725" s="474"/>
      <c r="S725" s="474"/>
      <c r="T725" s="474"/>
      <c r="U725" s="474"/>
      <c r="V725" s="474"/>
      <c r="W725" s="474"/>
      <c r="X725" s="474"/>
      <c r="Y725" s="474"/>
      <c r="Z725" s="474"/>
    </row>
    <row r="726" spans="1:26" ht="12.75" customHeight="1" x14ac:dyDescent="0.25">
      <c r="A726" s="514"/>
      <c r="B726" s="519"/>
      <c r="C726" s="519"/>
      <c r="D726" s="519"/>
      <c r="E726" s="519"/>
      <c r="F726" s="519"/>
      <c r="G726" s="519"/>
      <c r="H726" s="519"/>
      <c r="I726" s="514"/>
      <c r="J726" s="519"/>
      <c r="K726" s="474"/>
      <c r="L726" s="474"/>
      <c r="M726" s="474"/>
      <c r="N726" s="474"/>
      <c r="O726" s="474"/>
      <c r="P726" s="474"/>
      <c r="Q726" s="474"/>
      <c r="R726" s="474"/>
      <c r="S726" s="474"/>
      <c r="T726" s="474"/>
      <c r="U726" s="474"/>
      <c r="V726" s="474"/>
      <c r="W726" s="474"/>
      <c r="X726" s="474"/>
      <c r="Y726" s="474"/>
      <c r="Z726" s="474"/>
    </row>
    <row r="727" spans="1:26" ht="12.75" customHeight="1" x14ac:dyDescent="0.25">
      <c r="A727" s="514"/>
      <c r="B727" s="519"/>
      <c r="C727" s="519"/>
      <c r="D727" s="519"/>
      <c r="E727" s="519"/>
      <c r="F727" s="519"/>
      <c r="G727" s="519"/>
      <c r="H727" s="519"/>
      <c r="I727" s="514"/>
      <c r="J727" s="519"/>
      <c r="K727" s="474"/>
      <c r="L727" s="474"/>
      <c r="M727" s="474"/>
      <c r="N727" s="474"/>
      <c r="O727" s="474"/>
      <c r="P727" s="474"/>
      <c r="Q727" s="474"/>
      <c r="R727" s="474"/>
      <c r="S727" s="474"/>
      <c r="T727" s="474"/>
      <c r="U727" s="474"/>
      <c r="V727" s="474"/>
      <c r="W727" s="474"/>
      <c r="X727" s="474"/>
      <c r="Y727" s="474"/>
      <c r="Z727" s="474"/>
    </row>
    <row r="728" spans="1:26" ht="12.75" customHeight="1" x14ac:dyDescent="0.25">
      <c r="A728" s="514"/>
      <c r="B728" s="519"/>
      <c r="C728" s="519"/>
      <c r="D728" s="519"/>
      <c r="E728" s="519"/>
      <c r="F728" s="519"/>
      <c r="G728" s="519"/>
      <c r="H728" s="519"/>
      <c r="I728" s="514"/>
      <c r="J728" s="519"/>
      <c r="K728" s="474"/>
      <c r="L728" s="474"/>
      <c r="M728" s="474"/>
      <c r="N728" s="474"/>
      <c r="O728" s="474"/>
      <c r="P728" s="474"/>
      <c r="Q728" s="474"/>
      <c r="R728" s="474"/>
      <c r="S728" s="474"/>
      <c r="T728" s="474"/>
      <c r="U728" s="474"/>
      <c r="V728" s="474"/>
      <c r="W728" s="474"/>
      <c r="X728" s="474"/>
      <c r="Y728" s="474"/>
      <c r="Z728" s="474"/>
    </row>
    <row r="729" spans="1:26" ht="12.75" customHeight="1" x14ac:dyDescent="0.25">
      <c r="A729" s="514"/>
      <c r="B729" s="519"/>
      <c r="C729" s="519"/>
      <c r="D729" s="519"/>
      <c r="E729" s="519"/>
      <c r="F729" s="519"/>
      <c r="G729" s="519"/>
      <c r="H729" s="519"/>
      <c r="I729" s="514"/>
      <c r="J729" s="519"/>
      <c r="K729" s="474"/>
      <c r="L729" s="474"/>
      <c r="M729" s="474"/>
      <c r="N729" s="474"/>
      <c r="O729" s="474"/>
      <c r="P729" s="474"/>
      <c r="Q729" s="474"/>
      <c r="R729" s="474"/>
      <c r="S729" s="474"/>
      <c r="T729" s="474"/>
      <c r="U729" s="474"/>
      <c r="V729" s="474"/>
      <c r="W729" s="474"/>
      <c r="X729" s="474"/>
      <c r="Y729" s="474"/>
      <c r="Z729" s="474"/>
    </row>
    <row r="730" spans="1:26" ht="12.75" customHeight="1" x14ac:dyDescent="0.25">
      <c r="A730" s="514"/>
      <c r="B730" s="519"/>
      <c r="C730" s="519"/>
      <c r="D730" s="519"/>
      <c r="E730" s="519"/>
      <c r="F730" s="519"/>
      <c r="G730" s="519"/>
      <c r="H730" s="519"/>
      <c r="I730" s="514"/>
      <c r="J730" s="519"/>
      <c r="K730" s="474"/>
      <c r="L730" s="474"/>
      <c r="M730" s="474"/>
      <c r="N730" s="474"/>
      <c r="O730" s="474"/>
      <c r="P730" s="474"/>
      <c r="Q730" s="474"/>
      <c r="R730" s="474"/>
      <c r="S730" s="474"/>
      <c r="T730" s="474"/>
      <c r="U730" s="474"/>
      <c r="V730" s="474"/>
      <c r="W730" s="474"/>
      <c r="X730" s="474"/>
      <c r="Y730" s="474"/>
      <c r="Z730" s="474"/>
    </row>
    <row r="731" spans="1:26" ht="12.75" customHeight="1" x14ac:dyDescent="0.25">
      <c r="A731" s="514"/>
      <c r="B731" s="519"/>
      <c r="C731" s="519"/>
      <c r="D731" s="519"/>
      <c r="E731" s="519"/>
      <c r="F731" s="519"/>
      <c r="G731" s="519"/>
      <c r="H731" s="519"/>
      <c r="I731" s="514"/>
      <c r="J731" s="519"/>
      <c r="K731" s="474"/>
      <c r="L731" s="474"/>
      <c r="M731" s="474"/>
      <c r="N731" s="474"/>
      <c r="O731" s="474"/>
      <c r="P731" s="474"/>
      <c r="Q731" s="474"/>
      <c r="R731" s="474"/>
      <c r="S731" s="474"/>
      <c r="T731" s="474"/>
      <c r="U731" s="474"/>
      <c r="V731" s="474"/>
      <c r="W731" s="474"/>
      <c r="X731" s="474"/>
      <c r="Y731" s="474"/>
      <c r="Z731" s="474"/>
    </row>
    <row r="732" spans="1:26" ht="12.75" customHeight="1" x14ac:dyDescent="0.25">
      <c r="A732" s="514"/>
      <c r="B732" s="519"/>
      <c r="C732" s="519"/>
      <c r="D732" s="519"/>
      <c r="E732" s="519"/>
      <c r="F732" s="519"/>
      <c r="G732" s="519"/>
      <c r="H732" s="519"/>
      <c r="I732" s="514"/>
      <c r="J732" s="519"/>
      <c r="K732" s="474"/>
      <c r="L732" s="474"/>
      <c r="M732" s="474"/>
      <c r="N732" s="474"/>
      <c r="O732" s="474"/>
      <c r="P732" s="474"/>
      <c r="Q732" s="474"/>
      <c r="R732" s="474"/>
      <c r="S732" s="474"/>
      <c r="T732" s="474"/>
      <c r="U732" s="474"/>
      <c r="V732" s="474"/>
      <c r="W732" s="474"/>
      <c r="X732" s="474"/>
      <c r="Y732" s="474"/>
      <c r="Z732" s="474"/>
    </row>
    <row r="733" spans="1:26" ht="12.75" customHeight="1" x14ac:dyDescent="0.25">
      <c r="A733" s="514"/>
      <c r="B733" s="519"/>
      <c r="C733" s="519"/>
      <c r="D733" s="519"/>
      <c r="E733" s="519"/>
      <c r="F733" s="519"/>
      <c r="G733" s="519"/>
      <c r="H733" s="519"/>
      <c r="I733" s="514"/>
      <c r="J733" s="519"/>
      <c r="K733" s="474"/>
      <c r="L733" s="474"/>
      <c r="M733" s="474"/>
      <c r="N733" s="474"/>
      <c r="O733" s="474"/>
      <c r="P733" s="474"/>
      <c r="Q733" s="474"/>
      <c r="R733" s="474"/>
      <c r="S733" s="474"/>
      <c r="T733" s="474"/>
      <c r="U733" s="474"/>
      <c r="V733" s="474"/>
      <c r="W733" s="474"/>
      <c r="X733" s="474"/>
      <c r="Y733" s="474"/>
      <c r="Z733" s="474"/>
    </row>
    <row r="734" spans="1:26" ht="12.75" customHeight="1" x14ac:dyDescent="0.25">
      <c r="A734" s="514"/>
      <c r="B734" s="519"/>
      <c r="C734" s="519"/>
      <c r="D734" s="519"/>
      <c r="E734" s="519"/>
      <c r="F734" s="519"/>
      <c r="G734" s="519"/>
      <c r="H734" s="519"/>
      <c r="I734" s="514"/>
      <c r="J734" s="519"/>
      <c r="K734" s="474"/>
      <c r="L734" s="474"/>
      <c r="M734" s="474"/>
      <c r="N734" s="474"/>
      <c r="O734" s="474"/>
      <c r="P734" s="474"/>
      <c r="Q734" s="474"/>
      <c r="R734" s="474"/>
      <c r="S734" s="474"/>
      <c r="T734" s="474"/>
      <c r="U734" s="474"/>
      <c r="V734" s="474"/>
      <c r="W734" s="474"/>
      <c r="X734" s="474"/>
      <c r="Y734" s="474"/>
      <c r="Z734" s="474"/>
    </row>
    <row r="735" spans="1:26" ht="12.75" customHeight="1" x14ac:dyDescent="0.25">
      <c r="A735" s="514"/>
      <c r="B735" s="519"/>
      <c r="C735" s="519"/>
      <c r="D735" s="519"/>
      <c r="E735" s="519"/>
      <c r="F735" s="519"/>
      <c r="G735" s="519"/>
      <c r="H735" s="519"/>
      <c r="I735" s="514"/>
      <c r="J735" s="519"/>
      <c r="K735" s="474"/>
      <c r="L735" s="474"/>
      <c r="M735" s="474"/>
      <c r="N735" s="474"/>
      <c r="O735" s="474"/>
      <c r="P735" s="474"/>
      <c r="Q735" s="474"/>
      <c r="R735" s="474"/>
      <c r="S735" s="474"/>
      <c r="T735" s="474"/>
      <c r="U735" s="474"/>
      <c r="V735" s="474"/>
      <c r="W735" s="474"/>
      <c r="X735" s="474"/>
      <c r="Y735" s="474"/>
      <c r="Z735" s="474"/>
    </row>
    <row r="736" spans="1:26" ht="12.75" customHeight="1" x14ac:dyDescent="0.25">
      <c r="A736" s="514"/>
      <c r="B736" s="519"/>
      <c r="C736" s="519"/>
      <c r="D736" s="519"/>
      <c r="E736" s="519"/>
      <c r="F736" s="519"/>
      <c r="G736" s="519"/>
      <c r="H736" s="519"/>
      <c r="I736" s="514"/>
      <c r="J736" s="519"/>
      <c r="K736" s="474"/>
      <c r="L736" s="474"/>
      <c r="M736" s="474"/>
      <c r="N736" s="474"/>
      <c r="O736" s="474"/>
      <c r="P736" s="474"/>
      <c r="Q736" s="474"/>
      <c r="R736" s="474"/>
      <c r="S736" s="474"/>
      <c r="T736" s="474"/>
      <c r="U736" s="474"/>
      <c r="V736" s="474"/>
      <c r="W736" s="474"/>
      <c r="X736" s="474"/>
      <c r="Y736" s="474"/>
      <c r="Z736" s="474"/>
    </row>
    <row r="737" spans="1:26" ht="12.75" customHeight="1" x14ac:dyDescent="0.25">
      <c r="A737" s="514"/>
      <c r="B737" s="519"/>
      <c r="C737" s="519"/>
      <c r="D737" s="519"/>
      <c r="E737" s="519"/>
      <c r="F737" s="519"/>
      <c r="G737" s="519"/>
      <c r="H737" s="519"/>
      <c r="I737" s="514"/>
      <c r="J737" s="519"/>
      <c r="K737" s="474"/>
      <c r="L737" s="474"/>
      <c r="M737" s="474"/>
      <c r="N737" s="474"/>
      <c r="O737" s="474"/>
      <c r="P737" s="474"/>
      <c r="Q737" s="474"/>
      <c r="R737" s="474"/>
      <c r="S737" s="474"/>
      <c r="T737" s="474"/>
      <c r="U737" s="474"/>
      <c r="V737" s="474"/>
      <c r="W737" s="474"/>
      <c r="X737" s="474"/>
      <c r="Y737" s="474"/>
      <c r="Z737" s="474"/>
    </row>
    <row r="738" spans="1:26" ht="12.75" customHeight="1" x14ac:dyDescent="0.25">
      <c r="A738" s="514"/>
      <c r="B738" s="519"/>
      <c r="C738" s="519"/>
      <c r="D738" s="519"/>
      <c r="E738" s="519"/>
      <c r="F738" s="519"/>
      <c r="G738" s="519"/>
      <c r="H738" s="519"/>
      <c r="I738" s="514"/>
      <c r="J738" s="519"/>
      <c r="K738" s="474"/>
      <c r="L738" s="474"/>
      <c r="M738" s="474"/>
      <c r="N738" s="474"/>
      <c r="O738" s="474"/>
      <c r="P738" s="474"/>
      <c r="Q738" s="474"/>
      <c r="R738" s="474"/>
      <c r="S738" s="474"/>
      <c r="T738" s="474"/>
      <c r="U738" s="474"/>
      <c r="V738" s="474"/>
      <c r="W738" s="474"/>
      <c r="X738" s="474"/>
      <c r="Y738" s="474"/>
      <c r="Z738" s="474"/>
    </row>
    <row r="739" spans="1:26" ht="12.75" customHeight="1" x14ac:dyDescent="0.25">
      <c r="A739" s="514"/>
      <c r="B739" s="519"/>
      <c r="C739" s="519"/>
      <c r="D739" s="519"/>
      <c r="E739" s="519"/>
      <c r="F739" s="519"/>
      <c r="G739" s="519"/>
      <c r="H739" s="519"/>
      <c r="I739" s="514"/>
      <c r="J739" s="519"/>
      <c r="K739" s="474"/>
      <c r="L739" s="474"/>
      <c r="M739" s="474"/>
      <c r="N739" s="474"/>
      <c r="O739" s="474"/>
      <c r="P739" s="474"/>
      <c r="Q739" s="474"/>
      <c r="R739" s="474"/>
      <c r="S739" s="474"/>
      <c r="T739" s="474"/>
      <c r="U739" s="474"/>
      <c r="V739" s="474"/>
      <c r="W739" s="474"/>
      <c r="X739" s="474"/>
      <c r="Y739" s="474"/>
      <c r="Z739" s="474"/>
    </row>
    <row r="740" spans="1:26" ht="12.75" customHeight="1" x14ac:dyDescent="0.25">
      <c r="A740" s="514"/>
      <c r="B740" s="519"/>
      <c r="C740" s="519"/>
      <c r="D740" s="519"/>
      <c r="E740" s="519"/>
      <c r="F740" s="519"/>
      <c r="G740" s="519"/>
      <c r="H740" s="519"/>
      <c r="I740" s="514"/>
      <c r="J740" s="519"/>
      <c r="K740" s="474"/>
      <c r="L740" s="474"/>
      <c r="M740" s="474"/>
      <c r="N740" s="474"/>
      <c r="O740" s="474"/>
      <c r="P740" s="474"/>
      <c r="Q740" s="474"/>
      <c r="R740" s="474"/>
      <c r="S740" s="474"/>
      <c r="T740" s="474"/>
      <c r="U740" s="474"/>
      <c r="V740" s="474"/>
      <c r="W740" s="474"/>
      <c r="X740" s="474"/>
      <c r="Y740" s="474"/>
      <c r="Z740" s="474"/>
    </row>
    <row r="741" spans="1:26" ht="12.75" customHeight="1" x14ac:dyDescent="0.25">
      <c r="A741" s="514"/>
      <c r="B741" s="519"/>
      <c r="C741" s="519"/>
      <c r="D741" s="519"/>
      <c r="E741" s="519"/>
      <c r="F741" s="519"/>
      <c r="G741" s="519"/>
      <c r="H741" s="519"/>
      <c r="I741" s="514"/>
      <c r="J741" s="519"/>
      <c r="K741" s="474"/>
      <c r="L741" s="474"/>
      <c r="M741" s="474"/>
      <c r="N741" s="474"/>
      <c r="O741" s="474"/>
      <c r="P741" s="474"/>
      <c r="Q741" s="474"/>
      <c r="R741" s="474"/>
      <c r="S741" s="474"/>
      <c r="T741" s="474"/>
      <c r="U741" s="474"/>
      <c r="V741" s="474"/>
      <c r="W741" s="474"/>
      <c r="X741" s="474"/>
      <c r="Y741" s="474"/>
      <c r="Z741" s="474"/>
    </row>
    <row r="742" spans="1:26" ht="12.75" customHeight="1" x14ac:dyDescent="0.25">
      <c r="A742" s="514"/>
      <c r="B742" s="519"/>
      <c r="C742" s="519"/>
      <c r="D742" s="519"/>
      <c r="E742" s="519"/>
      <c r="F742" s="519"/>
      <c r="G742" s="519"/>
      <c r="H742" s="519"/>
      <c r="I742" s="514"/>
      <c r="J742" s="519"/>
      <c r="K742" s="474"/>
      <c r="L742" s="474"/>
      <c r="M742" s="474"/>
      <c r="N742" s="474"/>
      <c r="O742" s="474"/>
      <c r="P742" s="474"/>
      <c r="Q742" s="474"/>
      <c r="R742" s="474"/>
      <c r="S742" s="474"/>
      <c r="T742" s="474"/>
      <c r="U742" s="474"/>
      <c r="V742" s="474"/>
      <c r="W742" s="474"/>
      <c r="X742" s="474"/>
      <c r="Y742" s="474"/>
      <c r="Z742" s="474"/>
    </row>
    <row r="743" spans="1:26" ht="12.75" customHeight="1" x14ac:dyDescent="0.25">
      <c r="A743" s="514"/>
      <c r="B743" s="519"/>
      <c r="C743" s="519"/>
      <c r="D743" s="519"/>
      <c r="E743" s="519"/>
      <c r="F743" s="519"/>
      <c r="G743" s="519"/>
      <c r="H743" s="519"/>
      <c r="I743" s="514"/>
      <c r="J743" s="519"/>
      <c r="K743" s="474"/>
      <c r="L743" s="474"/>
      <c r="M743" s="474"/>
      <c r="N743" s="474"/>
      <c r="O743" s="474"/>
      <c r="P743" s="474"/>
      <c r="Q743" s="474"/>
      <c r="R743" s="474"/>
      <c r="S743" s="474"/>
      <c r="T743" s="474"/>
      <c r="U743" s="474"/>
      <c r="V743" s="474"/>
      <c r="W743" s="474"/>
      <c r="X743" s="474"/>
      <c r="Y743" s="474"/>
      <c r="Z743" s="474"/>
    </row>
    <row r="744" spans="1:26" ht="12.75" customHeight="1" x14ac:dyDescent="0.25">
      <c r="A744" s="514"/>
      <c r="B744" s="519"/>
      <c r="C744" s="519"/>
      <c r="D744" s="519"/>
      <c r="E744" s="519"/>
      <c r="F744" s="519"/>
      <c r="G744" s="519"/>
      <c r="H744" s="519"/>
      <c r="I744" s="514"/>
      <c r="J744" s="519"/>
      <c r="K744" s="474"/>
      <c r="L744" s="474"/>
      <c r="M744" s="474"/>
      <c r="N744" s="474"/>
      <c r="O744" s="474"/>
      <c r="P744" s="474"/>
      <c r="Q744" s="474"/>
      <c r="R744" s="474"/>
      <c r="S744" s="474"/>
      <c r="T744" s="474"/>
      <c r="U744" s="474"/>
      <c r="V744" s="474"/>
      <c r="W744" s="474"/>
      <c r="X744" s="474"/>
      <c r="Y744" s="474"/>
      <c r="Z744" s="474"/>
    </row>
    <row r="745" spans="1:26" ht="12.75" customHeight="1" x14ac:dyDescent="0.25">
      <c r="A745" s="514"/>
      <c r="B745" s="519"/>
      <c r="C745" s="519"/>
      <c r="D745" s="519"/>
      <c r="E745" s="519"/>
      <c r="F745" s="519"/>
      <c r="G745" s="519"/>
      <c r="H745" s="519"/>
      <c r="I745" s="514"/>
      <c r="J745" s="519"/>
      <c r="K745" s="474"/>
      <c r="L745" s="474"/>
      <c r="M745" s="474"/>
      <c r="N745" s="474"/>
      <c r="O745" s="474"/>
      <c r="P745" s="474"/>
      <c r="Q745" s="474"/>
      <c r="R745" s="474"/>
      <c r="S745" s="474"/>
      <c r="T745" s="474"/>
      <c r="U745" s="474"/>
      <c r="V745" s="474"/>
      <c r="W745" s="474"/>
      <c r="X745" s="474"/>
      <c r="Y745" s="474"/>
      <c r="Z745" s="474"/>
    </row>
    <row r="746" spans="1:26" ht="12.75" customHeight="1" x14ac:dyDescent="0.25">
      <c r="A746" s="514"/>
      <c r="B746" s="519"/>
      <c r="C746" s="519"/>
      <c r="D746" s="519"/>
      <c r="E746" s="519"/>
      <c r="F746" s="519"/>
      <c r="G746" s="519"/>
      <c r="H746" s="519"/>
      <c r="I746" s="514"/>
      <c r="J746" s="519"/>
      <c r="K746" s="474"/>
      <c r="L746" s="474"/>
      <c r="M746" s="474"/>
      <c r="N746" s="474"/>
      <c r="O746" s="474"/>
      <c r="P746" s="474"/>
      <c r="Q746" s="474"/>
      <c r="R746" s="474"/>
      <c r="S746" s="474"/>
      <c r="T746" s="474"/>
      <c r="U746" s="474"/>
      <c r="V746" s="474"/>
      <c r="W746" s="474"/>
      <c r="X746" s="474"/>
      <c r="Y746" s="474"/>
      <c r="Z746" s="474"/>
    </row>
    <row r="747" spans="1:26" ht="12.75" customHeight="1" x14ac:dyDescent="0.25">
      <c r="A747" s="514"/>
      <c r="B747" s="519"/>
      <c r="C747" s="519"/>
      <c r="D747" s="519"/>
      <c r="E747" s="519"/>
      <c r="F747" s="519"/>
      <c r="G747" s="519"/>
      <c r="H747" s="519"/>
      <c r="I747" s="514"/>
      <c r="J747" s="519"/>
      <c r="K747" s="474"/>
      <c r="L747" s="474"/>
      <c r="M747" s="474"/>
      <c r="N747" s="474"/>
      <c r="O747" s="474"/>
      <c r="P747" s="474"/>
      <c r="Q747" s="474"/>
      <c r="R747" s="474"/>
      <c r="S747" s="474"/>
      <c r="T747" s="474"/>
      <c r="U747" s="474"/>
      <c r="V747" s="474"/>
      <c r="W747" s="474"/>
      <c r="X747" s="474"/>
      <c r="Y747" s="474"/>
      <c r="Z747" s="474"/>
    </row>
    <row r="748" spans="1:26" ht="12.75" customHeight="1" x14ac:dyDescent="0.25">
      <c r="A748" s="514"/>
      <c r="B748" s="519"/>
      <c r="C748" s="519"/>
      <c r="D748" s="519"/>
      <c r="E748" s="519"/>
      <c r="F748" s="519"/>
      <c r="G748" s="519"/>
      <c r="H748" s="519"/>
      <c r="I748" s="514"/>
      <c r="J748" s="519"/>
      <c r="K748" s="474"/>
      <c r="L748" s="474"/>
      <c r="M748" s="474"/>
      <c r="N748" s="474"/>
      <c r="O748" s="474"/>
      <c r="P748" s="474"/>
      <c r="Q748" s="474"/>
      <c r="R748" s="474"/>
      <c r="S748" s="474"/>
      <c r="T748" s="474"/>
      <c r="U748" s="474"/>
      <c r="V748" s="474"/>
      <c r="W748" s="474"/>
      <c r="X748" s="474"/>
      <c r="Y748" s="474"/>
      <c r="Z748" s="474"/>
    </row>
    <row r="749" spans="1:26" ht="12.75" customHeight="1" x14ac:dyDescent="0.25">
      <c r="A749" s="514"/>
      <c r="B749" s="519"/>
      <c r="C749" s="519"/>
      <c r="D749" s="519"/>
      <c r="E749" s="519"/>
      <c r="F749" s="519"/>
      <c r="G749" s="519"/>
      <c r="H749" s="519"/>
      <c r="I749" s="514"/>
      <c r="J749" s="519"/>
      <c r="K749" s="474"/>
      <c r="L749" s="474"/>
      <c r="M749" s="474"/>
      <c r="N749" s="474"/>
      <c r="O749" s="474"/>
      <c r="P749" s="474"/>
      <c r="Q749" s="474"/>
      <c r="R749" s="474"/>
      <c r="S749" s="474"/>
      <c r="T749" s="474"/>
      <c r="U749" s="474"/>
      <c r="V749" s="474"/>
      <c r="W749" s="474"/>
      <c r="X749" s="474"/>
      <c r="Y749" s="474"/>
      <c r="Z749" s="474"/>
    </row>
    <row r="750" spans="1:26" ht="12.75" customHeight="1" x14ac:dyDescent="0.25">
      <c r="A750" s="514"/>
      <c r="B750" s="519"/>
      <c r="C750" s="519"/>
      <c r="D750" s="519"/>
      <c r="E750" s="519"/>
      <c r="F750" s="519"/>
      <c r="G750" s="519"/>
      <c r="H750" s="519"/>
      <c r="I750" s="514"/>
      <c r="J750" s="519"/>
      <c r="K750" s="474"/>
      <c r="L750" s="474"/>
      <c r="M750" s="474"/>
      <c r="N750" s="474"/>
      <c r="O750" s="474"/>
      <c r="P750" s="474"/>
      <c r="Q750" s="474"/>
      <c r="R750" s="474"/>
      <c r="S750" s="474"/>
      <c r="T750" s="474"/>
      <c r="U750" s="474"/>
      <c r="V750" s="474"/>
      <c r="W750" s="474"/>
      <c r="X750" s="474"/>
      <c r="Y750" s="474"/>
      <c r="Z750" s="474"/>
    </row>
    <row r="751" spans="1:26" ht="12.75" customHeight="1" x14ac:dyDescent="0.25">
      <c r="A751" s="514"/>
      <c r="B751" s="519"/>
      <c r="C751" s="519"/>
      <c r="D751" s="519"/>
      <c r="E751" s="519"/>
      <c r="F751" s="519"/>
      <c r="G751" s="519"/>
      <c r="H751" s="519"/>
      <c r="I751" s="514"/>
      <c r="J751" s="519"/>
      <c r="K751" s="474"/>
      <c r="L751" s="474"/>
      <c r="M751" s="474"/>
      <c r="N751" s="474"/>
      <c r="O751" s="474"/>
      <c r="P751" s="474"/>
      <c r="Q751" s="474"/>
      <c r="R751" s="474"/>
      <c r="S751" s="474"/>
      <c r="T751" s="474"/>
      <c r="U751" s="474"/>
      <c r="V751" s="474"/>
      <c r="W751" s="474"/>
      <c r="X751" s="474"/>
      <c r="Y751" s="474"/>
      <c r="Z751" s="474"/>
    </row>
    <row r="752" spans="1:26" ht="12.75" customHeight="1" x14ac:dyDescent="0.25">
      <c r="A752" s="514"/>
      <c r="B752" s="519"/>
      <c r="C752" s="519"/>
      <c r="D752" s="519"/>
      <c r="E752" s="519"/>
      <c r="F752" s="519"/>
      <c r="G752" s="519"/>
      <c r="H752" s="519"/>
      <c r="I752" s="514"/>
      <c r="J752" s="519"/>
      <c r="K752" s="474"/>
      <c r="L752" s="474"/>
      <c r="M752" s="474"/>
      <c r="N752" s="474"/>
      <c r="O752" s="474"/>
      <c r="P752" s="474"/>
      <c r="Q752" s="474"/>
      <c r="R752" s="474"/>
      <c r="S752" s="474"/>
      <c r="T752" s="474"/>
      <c r="U752" s="474"/>
      <c r="V752" s="474"/>
      <c r="W752" s="474"/>
      <c r="X752" s="474"/>
      <c r="Y752" s="474"/>
      <c r="Z752" s="474"/>
    </row>
    <row r="753" spans="1:26" ht="12.75" customHeight="1" x14ac:dyDescent="0.25">
      <c r="A753" s="514"/>
      <c r="B753" s="519"/>
      <c r="C753" s="519"/>
      <c r="D753" s="519"/>
      <c r="E753" s="519"/>
      <c r="F753" s="519"/>
      <c r="G753" s="519"/>
      <c r="H753" s="519"/>
      <c r="I753" s="514"/>
      <c r="J753" s="519"/>
      <c r="K753" s="474"/>
      <c r="L753" s="474"/>
      <c r="M753" s="474"/>
      <c r="N753" s="474"/>
      <c r="O753" s="474"/>
      <c r="P753" s="474"/>
      <c r="Q753" s="474"/>
      <c r="R753" s="474"/>
      <c r="S753" s="474"/>
      <c r="T753" s="474"/>
      <c r="U753" s="474"/>
      <c r="V753" s="474"/>
      <c r="W753" s="474"/>
      <c r="X753" s="474"/>
      <c r="Y753" s="474"/>
      <c r="Z753" s="474"/>
    </row>
    <row r="754" spans="1:26" ht="12.75" customHeight="1" x14ac:dyDescent="0.25">
      <c r="A754" s="514"/>
      <c r="B754" s="519"/>
      <c r="C754" s="519"/>
      <c r="D754" s="519"/>
      <c r="E754" s="519"/>
      <c r="F754" s="519"/>
      <c r="G754" s="519"/>
      <c r="H754" s="519"/>
      <c r="I754" s="514"/>
      <c r="J754" s="519"/>
      <c r="K754" s="474"/>
      <c r="L754" s="474"/>
      <c r="M754" s="474"/>
      <c r="N754" s="474"/>
      <c r="O754" s="474"/>
      <c r="P754" s="474"/>
      <c r="Q754" s="474"/>
      <c r="R754" s="474"/>
      <c r="S754" s="474"/>
      <c r="T754" s="474"/>
      <c r="U754" s="474"/>
      <c r="V754" s="474"/>
      <c r="W754" s="474"/>
      <c r="X754" s="474"/>
      <c r="Y754" s="474"/>
      <c r="Z754" s="474"/>
    </row>
    <row r="755" spans="1:26" ht="12.75" customHeight="1" x14ac:dyDescent="0.25">
      <c r="A755" s="514"/>
      <c r="B755" s="519"/>
      <c r="C755" s="519"/>
      <c r="D755" s="519"/>
      <c r="E755" s="519"/>
      <c r="F755" s="519"/>
      <c r="G755" s="519"/>
      <c r="H755" s="519"/>
      <c r="I755" s="514"/>
      <c r="J755" s="519"/>
      <c r="K755" s="474"/>
      <c r="L755" s="474"/>
      <c r="M755" s="474"/>
      <c r="N755" s="474"/>
      <c r="O755" s="474"/>
      <c r="P755" s="474"/>
      <c r="Q755" s="474"/>
      <c r="R755" s="474"/>
      <c r="S755" s="474"/>
      <c r="T755" s="474"/>
      <c r="U755" s="474"/>
      <c r="V755" s="474"/>
      <c r="W755" s="474"/>
      <c r="X755" s="474"/>
      <c r="Y755" s="474"/>
      <c r="Z755" s="474"/>
    </row>
    <row r="756" spans="1:26" ht="12.75" customHeight="1" x14ac:dyDescent="0.25">
      <c r="A756" s="514"/>
      <c r="B756" s="519"/>
      <c r="C756" s="519"/>
      <c r="D756" s="519"/>
      <c r="E756" s="519"/>
      <c r="F756" s="519"/>
      <c r="G756" s="519"/>
      <c r="H756" s="519"/>
      <c r="I756" s="514"/>
      <c r="J756" s="519"/>
      <c r="K756" s="474"/>
      <c r="L756" s="474"/>
      <c r="M756" s="474"/>
      <c r="N756" s="474"/>
      <c r="O756" s="474"/>
      <c r="P756" s="474"/>
      <c r="Q756" s="474"/>
      <c r="R756" s="474"/>
      <c r="S756" s="474"/>
      <c r="T756" s="474"/>
      <c r="U756" s="474"/>
      <c r="V756" s="474"/>
      <c r="W756" s="474"/>
      <c r="X756" s="474"/>
      <c r="Y756" s="474"/>
      <c r="Z756" s="474"/>
    </row>
    <row r="757" spans="1:26" ht="12.75" customHeight="1" x14ac:dyDescent="0.25">
      <c r="A757" s="514"/>
      <c r="B757" s="519"/>
      <c r="C757" s="519"/>
      <c r="D757" s="519"/>
      <c r="E757" s="519"/>
      <c r="F757" s="519"/>
      <c r="G757" s="519"/>
      <c r="H757" s="519"/>
      <c r="I757" s="514"/>
      <c r="J757" s="519"/>
      <c r="K757" s="474"/>
      <c r="L757" s="474"/>
      <c r="M757" s="474"/>
      <c r="N757" s="474"/>
      <c r="O757" s="474"/>
      <c r="P757" s="474"/>
      <c r="Q757" s="474"/>
      <c r="R757" s="474"/>
      <c r="S757" s="474"/>
      <c r="T757" s="474"/>
      <c r="U757" s="474"/>
      <c r="V757" s="474"/>
      <c r="W757" s="474"/>
      <c r="X757" s="474"/>
      <c r="Y757" s="474"/>
      <c r="Z757" s="474"/>
    </row>
    <row r="758" spans="1:26" ht="12.75" customHeight="1" x14ac:dyDescent="0.25">
      <c r="A758" s="514"/>
      <c r="B758" s="519"/>
      <c r="C758" s="519"/>
      <c r="D758" s="519"/>
      <c r="E758" s="519"/>
      <c r="F758" s="519"/>
      <c r="G758" s="519"/>
      <c r="H758" s="519"/>
      <c r="I758" s="514"/>
      <c r="J758" s="519"/>
      <c r="K758" s="474"/>
      <c r="L758" s="474"/>
      <c r="M758" s="474"/>
      <c r="N758" s="474"/>
      <c r="O758" s="474"/>
      <c r="P758" s="474"/>
      <c r="Q758" s="474"/>
      <c r="R758" s="474"/>
      <c r="S758" s="474"/>
      <c r="T758" s="474"/>
      <c r="U758" s="474"/>
      <c r="V758" s="474"/>
      <c r="W758" s="474"/>
      <c r="X758" s="474"/>
      <c r="Y758" s="474"/>
      <c r="Z758" s="474"/>
    </row>
    <row r="759" spans="1:26" ht="12.75" customHeight="1" x14ac:dyDescent="0.25">
      <c r="A759" s="514"/>
      <c r="B759" s="519"/>
      <c r="C759" s="519"/>
      <c r="D759" s="519"/>
      <c r="E759" s="519"/>
      <c r="F759" s="519"/>
      <c r="G759" s="519"/>
      <c r="H759" s="519"/>
      <c r="I759" s="514"/>
      <c r="J759" s="519"/>
      <c r="K759" s="474"/>
      <c r="L759" s="474"/>
      <c r="M759" s="474"/>
      <c r="N759" s="474"/>
      <c r="O759" s="474"/>
      <c r="P759" s="474"/>
      <c r="Q759" s="474"/>
      <c r="R759" s="474"/>
      <c r="S759" s="474"/>
      <c r="T759" s="474"/>
      <c r="U759" s="474"/>
      <c r="V759" s="474"/>
      <c r="W759" s="474"/>
      <c r="X759" s="474"/>
      <c r="Y759" s="474"/>
      <c r="Z759" s="474"/>
    </row>
    <row r="760" spans="1:26" ht="12.75" customHeight="1" x14ac:dyDescent="0.25">
      <c r="A760" s="514"/>
      <c r="B760" s="519"/>
      <c r="C760" s="519"/>
      <c r="D760" s="519"/>
      <c r="E760" s="519"/>
      <c r="F760" s="519"/>
      <c r="G760" s="519"/>
      <c r="H760" s="519"/>
      <c r="I760" s="514"/>
      <c r="J760" s="519"/>
      <c r="K760" s="474"/>
      <c r="L760" s="474"/>
      <c r="M760" s="474"/>
      <c r="N760" s="474"/>
      <c r="O760" s="474"/>
      <c r="P760" s="474"/>
      <c r="Q760" s="474"/>
      <c r="R760" s="474"/>
      <c r="S760" s="474"/>
      <c r="T760" s="474"/>
      <c r="U760" s="474"/>
      <c r="V760" s="474"/>
      <c r="W760" s="474"/>
      <c r="X760" s="474"/>
      <c r="Y760" s="474"/>
      <c r="Z760" s="474"/>
    </row>
    <row r="761" spans="1:26" ht="12.75" customHeight="1" x14ac:dyDescent="0.25">
      <c r="A761" s="514"/>
      <c r="B761" s="519"/>
      <c r="C761" s="519"/>
      <c r="D761" s="519"/>
      <c r="E761" s="519"/>
      <c r="F761" s="519"/>
      <c r="G761" s="519"/>
      <c r="H761" s="519"/>
      <c r="I761" s="514"/>
      <c r="J761" s="519"/>
      <c r="K761" s="474"/>
      <c r="L761" s="474"/>
      <c r="M761" s="474"/>
      <c r="N761" s="474"/>
      <c r="O761" s="474"/>
      <c r="P761" s="474"/>
      <c r="Q761" s="474"/>
      <c r="R761" s="474"/>
      <c r="S761" s="474"/>
      <c r="T761" s="474"/>
      <c r="U761" s="474"/>
      <c r="V761" s="474"/>
      <c r="W761" s="474"/>
      <c r="X761" s="474"/>
      <c r="Y761" s="474"/>
      <c r="Z761" s="474"/>
    </row>
    <row r="762" spans="1:26" ht="12.75" customHeight="1" x14ac:dyDescent="0.25">
      <c r="A762" s="514"/>
      <c r="B762" s="519"/>
      <c r="C762" s="519"/>
      <c r="D762" s="519"/>
      <c r="E762" s="519"/>
      <c r="F762" s="519"/>
      <c r="G762" s="519"/>
      <c r="H762" s="519"/>
      <c r="I762" s="514"/>
      <c r="J762" s="519"/>
      <c r="K762" s="474"/>
      <c r="L762" s="474"/>
      <c r="M762" s="474"/>
      <c r="N762" s="474"/>
      <c r="O762" s="474"/>
      <c r="P762" s="474"/>
      <c r="Q762" s="474"/>
      <c r="R762" s="474"/>
      <c r="S762" s="474"/>
      <c r="T762" s="474"/>
      <c r="U762" s="474"/>
      <c r="V762" s="474"/>
      <c r="W762" s="474"/>
      <c r="X762" s="474"/>
      <c r="Y762" s="474"/>
      <c r="Z762" s="474"/>
    </row>
    <row r="763" spans="1:26" ht="12.75" customHeight="1" x14ac:dyDescent="0.25">
      <c r="A763" s="514"/>
      <c r="B763" s="519"/>
      <c r="C763" s="519"/>
      <c r="D763" s="519"/>
      <c r="E763" s="519"/>
      <c r="F763" s="519"/>
      <c r="G763" s="519"/>
      <c r="H763" s="519"/>
      <c r="I763" s="514"/>
      <c r="J763" s="519"/>
      <c r="K763" s="474"/>
      <c r="L763" s="474"/>
      <c r="M763" s="474"/>
      <c r="N763" s="474"/>
      <c r="O763" s="474"/>
      <c r="P763" s="474"/>
      <c r="Q763" s="474"/>
      <c r="R763" s="474"/>
      <c r="S763" s="474"/>
      <c r="T763" s="474"/>
      <c r="U763" s="474"/>
      <c r="V763" s="474"/>
      <c r="W763" s="474"/>
      <c r="X763" s="474"/>
      <c r="Y763" s="474"/>
      <c r="Z763" s="474"/>
    </row>
    <row r="764" spans="1:26" ht="12.75" customHeight="1" x14ac:dyDescent="0.25">
      <c r="A764" s="514"/>
      <c r="B764" s="519"/>
      <c r="C764" s="519"/>
      <c r="D764" s="519"/>
      <c r="E764" s="519"/>
      <c r="F764" s="519"/>
      <c r="G764" s="519"/>
      <c r="H764" s="519"/>
      <c r="I764" s="514"/>
      <c r="J764" s="519"/>
      <c r="K764" s="474"/>
      <c r="L764" s="474"/>
      <c r="M764" s="474"/>
      <c r="N764" s="474"/>
      <c r="O764" s="474"/>
      <c r="P764" s="474"/>
      <c r="Q764" s="474"/>
      <c r="R764" s="474"/>
      <c r="S764" s="474"/>
      <c r="T764" s="474"/>
      <c r="U764" s="474"/>
      <c r="V764" s="474"/>
      <c r="W764" s="474"/>
      <c r="X764" s="474"/>
      <c r="Y764" s="474"/>
      <c r="Z764" s="474"/>
    </row>
    <row r="765" spans="1:26" ht="12.75" customHeight="1" x14ac:dyDescent="0.25">
      <c r="A765" s="514"/>
      <c r="B765" s="519"/>
      <c r="C765" s="519"/>
      <c r="D765" s="519"/>
      <c r="E765" s="519"/>
      <c r="F765" s="519"/>
      <c r="G765" s="519"/>
      <c r="H765" s="519"/>
      <c r="I765" s="514"/>
      <c r="J765" s="519"/>
      <c r="K765" s="474"/>
      <c r="L765" s="474"/>
      <c r="M765" s="474"/>
      <c r="N765" s="474"/>
      <c r="O765" s="474"/>
      <c r="P765" s="474"/>
      <c r="Q765" s="474"/>
      <c r="R765" s="474"/>
      <c r="S765" s="474"/>
      <c r="T765" s="474"/>
      <c r="U765" s="474"/>
      <c r="V765" s="474"/>
      <c r="W765" s="474"/>
      <c r="X765" s="474"/>
      <c r="Y765" s="474"/>
      <c r="Z765" s="474"/>
    </row>
    <row r="766" spans="1:26" ht="12.75" customHeight="1" x14ac:dyDescent="0.25">
      <c r="A766" s="514"/>
      <c r="B766" s="519"/>
      <c r="C766" s="519"/>
      <c r="D766" s="519"/>
      <c r="E766" s="519"/>
      <c r="F766" s="519"/>
      <c r="G766" s="519"/>
      <c r="H766" s="519"/>
      <c r="I766" s="514"/>
      <c r="J766" s="519"/>
      <c r="K766" s="474"/>
      <c r="L766" s="474"/>
      <c r="M766" s="474"/>
      <c r="N766" s="474"/>
      <c r="O766" s="474"/>
      <c r="P766" s="474"/>
      <c r="Q766" s="474"/>
      <c r="R766" s="474"/>
      <c r="S766" s="474"/>
      <c r="T766" s="474"/>
      <c r="U766" s="474"/>
      <c r="V766" s="474"/>
      <c r="W766" s="474"/>
      <c r="X766" s="474"/>
      <c r="Y766" s="474"/>
      <c r="Z766" s="474"/>
    </row>
    <row r="767" spans="1:26" ht="12.75" customHeight="1" x14ac:dyDescent="0.25">
      <c r="A767" s="514"/>
      <c r="B767" s="519"/>
      <c r="C767" s="519"/>
      <c r="D767" s="519"/>
      <c r="E767" s="519"/>
      <c r="F767" s="519"/>
      <c r="G767" s="519"/>
      <c r="H767" s="519"/>
      <c r="I767" s="514"/>
      <c r="J767" s="519"/>
      <c r="K767" s="474"/>
      <c r="L767" s="474"/>
      <c r="M767" s="474"/>
      <c r="N767" s="474"/>
      <c r="O767" s="474"/>
      <c r="P767" s="474"/>
      <c r="Q767" s="474"/>
      <c r="R767" s="474"/>
      <c r="S767" s="474"/>
      <c r="T767" s="474"/>
      <c r="U767" s="474"/>
      <c r="V767" s="474"/>
      <c r="W767" s="474"/>
      <c r="X767" s="474"/>
      <c r="Y767" s="474"/>
      <c r="Z767" s="474"/>
    </row>
    <row r="768" spans="1:26" ht="12.75" customHeight="1" x14ac:dyDescent="0.25">
      <c r="A768" s="514"/>
      <c r="B768" s="519"/>
      <c r="C768" s="519"/>
      <c r="D768" s="519"/>
      <c r="E768" s="519"/>
      <c r="F768" s="519"/>
      <c r="G768" s="519"/>
      <c r="H768" s="519"/>
      <c r="I768" s="514"/>
      <c r="J768" s="519"/>
      <c r="K768" s="474"/>
      <c r="L768" s="474"/>
      <c r="M768" s="474"/>
      <c r="N768" s="474"/>
      <c r="O768" s="474"/>
      <c r="P768" s="474"/>
      <c r="Q768" s="474"/>
      <c r="R768" s="474"/>
      <c r="S768" s="474"/>
      <c r="T768" s="474"/>
      <c r="U768" s="474"/>
      <c r="V768" s="474"/>
      <c r="W768" s="474"/>
      <c r="X768" s="474"/>
      <c r="Y768" s="474"/>
      <c r="Z768" s="474"/>
    </row>
    <row r="769" spans="1:26" ht="12.75" customHeight="1" x14ac:dyDescent="0.25">
      <c r="A769" s="514"/>
      <c r="B769" s="519"/>
      <c r="C769" s="519"/>
      <c r="D769" s="519"/>
      <c r="E769" s="519"/>
      <c r="F769" s="519"/>
      <c r="G769" s="519"/>
      <c r="H769" s="519"/>
      <c r="I769" s="514"/>
      <c r="J769" s="519"/>
      <c r="K769" s="474"/>
      <c r="L769" s="474"/>
      <c r="M769" s="474"/>
      <c r="N769" s="474"/>
      <c r="O769" s="474"/>
      <c r="P769" s="474"/>
      <c r="Q769" s="474"/>
      <c r="R769" s="474"/>
      <c r="S769" s="474"/>
      <c r="T769" s="474"/>
      <c r="U769" s="474"/>
      <c r="V769" s="474"/>
      <c r="W769" s="474"/>
      <c r="X769" s="474"/>
      <c r="Y769" s="474"/>
      <c r="Z769" s="474"/>
    </row>
    <row r="770" spans="1:26" ht="12.75" customHeight="1" x14ac:dyDescent="0.25">
      <c r="A770" s="514"/>
      <c r="B770" s="519"/>
      <c r="C770" s="519"/>
      <c r="D770" s="519"/>
      <c r="E770" s="519"/>
      <c r="F770" s="519"/>
      <c r="G770" s="519"/>
      <c r="H770" s="519"/>
      <c r="I770" s="514"/>
      <c r="J770" s="519"/>
      <c r="K770" s="474"/>
      <c r="L770" s="474"/>
      <c r="M770" s="474"/>
      <c r="N770" s="474"/>
      <c r="O770" s="474"/>
      <c r="P770" s="474"/>
      <c r="Q770" s="474"/>
      <c r="R770" s="474"/>
      <c r="S770" s="474"/>
      <c r="T770" s="474"/>
      <c r="U770" s="474"/>
      <c r="V770" s="474"/>
      <c r="W770" s="474"/>
      <c r="X770" s="474"/>
      <c r="Y770" s="474"/>
      <c r="Z770" s="474"/>
    </row>
    <row r="771" spans="1:26" ht="12.75" customHeight="1" x14ac:dyDescent="0.25">
      <c r="A771" s="514"/>
      <c r="B771" s="519"/>
      <c r="C771" s="519"/>
      <c r="D771" s="519"/>
      <c r="E771" s="519"/>
      <c r="F771" s="519"/>
      <c r="G771" s="519"/>
      <c r="H771" s="519"/>
      <c r="I771" s="514"/>
      <c r="J771" s="519"/>
      <c r="K771" s="474"/>
      <c r="L771" s="474"/>
      <c r="M771" s="474"/>
      <c r="N771" s="474"/>
      <c r="O771" s="474"/>
      <c r="P771" s="474"/>
      <c r="Q771" s="474"/>
      <c r="R771" s="474"/>
      <c r="S771" s="474"/>
      <c r="T771" s="474"/>
      <c r="U771" s="474"/>
      <c r="V771" s="474"/>
      <c r="W771" s="474"/>
      <c r="X771" s="474"/>
      <c r="Y771" s="474"/>
      <c r="Z771" s="474"/>
    </row>
    <row r="772" spans="1:26" ht="12.75" customHeight="1" x14ac:dyDescent="0.25">
      <c r="A772" s="514"/>
      <c r="B772" s="519"/>
      <c r="C772" s="519"/>
      <c r="D772" s="519"/>
      <c r="E772" s="519"/>
      <c r="F772" s="519"/>
      <c r="G772" s="519"/>
      <c r="H772" s="519"/>
      <c r="I772" s="514"/>
      <c r="J772" s="519"/>
      <c r="K772" s="474"/>
      <c r="L772" s="474"/>
      <c r="M772" s="474"/>
      <c r="N772" s="474"/>
      <c r="O772" s="474"/>
      <c r="P772" s="474"/>
      <c r="Q772" s="474"/>
      <c r="R772" s="474"/>
      <c r="S772" s="474"/>
      <c r="T772" s="474"/>
      <c r="U772" s="474"/>
      <c r="V772" s="474"/>
      <c r="W772" s="474"/>
      <c r="X772" s="474"/>
      <c r="Y772" s="474"/>
      <c r="Z772" s="474"/>
    </row>
    <row r="773" spans="1:26" ht="12.75" customHeight="1" x14ac:dyDescent="0.25">
      <c r="A773" s="514"/>
      <c r="B773" s="519"/>
      <c r="C773" s="519"/>
      <c r="D773" s="519"/>
      <c r="E773" s="519"/>
      <c r="F773" s="519"/>
      <c r="G773" s="519"/>
      <c r="H773" s="519"/>
      <c r="I773" s="514"/>
      <c r="J773" s="519"/>
      <c r="K773" s="474"/>
      <c r="L773" s="474"/>
      <c r="M773" s="474"/>
      <c r="N773" s="474"/>
      <c r="O773" s="474"/>
      <c r="P773" s="474"/>
      <c r="Q773" s="474"/>
      <c r="R773" s="474"/>
      <c r="S773" s="474"/>
      <c r="T773" s="474"/>
      <c r="U773" s="474"/>
      <c r="V773" s="474"/>
      <c r="W773" s="474"/>
      <c r="X773" s="474"/>
      <c r="Y773" s="474"/>
      <c r="Z773" s="474"/>
    </row>
    <row r="774" spans="1:26" ht="12.75" customHeight="1" x14ac:dyDescent="0.25">
      <c r="A774" s="514"/>
      <c r="B774" s="519"/>
      <c r="C774" s="519"/>
      <c r="D774" s="519"/>
      <c r="E774" s="519"/>
      <c r="F774" s="519"/>
      <c r="G774" s="519"/>
      <c r="H774" s="519"/>
      <c r="I774" s="514"/>
      <c r="J774" s="519"/>
      <c r="K774" s="474"/>
      <c r="L774" s="474"/>
      <c r="M774" s="474"/>
      <c r="N774" s="474"/>
      <c r="O774" s="474"/>
      <c r="P774" s="474"/>
      <c r="Q774" s="474"/>
      <c r="R774" s="474"/>
      <c r="S774" s="474"/>
      <c r="T774" s="474"/>
      <c r="U774" s="474"/>
      <c r="V774" s="474"/>
      <c r="W774" s="474"/>
      <c r="X774" s="474"/>
      <c r="Y774" s="474"/>
      <c r="Z774" s="474"/>
    </row>
    <row r="775" spans="1:26" ht="12.75" customHeight="1" x14ac:dyDescent="0.25">
      <c r="A775" s="514"/>
      <c r="B775" s="519"/>
      <c r="C775" s="519"/>
      <c r="D775" s="519"/>
      <c r="E775" s="519"/>
      <c r="F775" s="519"/>
      <c r="G775" s="519"/>
      <c r="H775" s="519"/>
      <c r="I775" s="514"/>
      <c r="J775" s="519"/>
      <c r="K775" s="474"/>
      <c r="L775" s="474"/>
      <c r="M775" s="474"/>
      <c r="N775" s="474"/>
      <c r="O775" s="474"/>
      <c r="P775" s="474"/>
      <c r="Q775" s="474"/>
      <c r="R775" s="474"/>
      <c r="S775" s="474"/>
      <c r="T775" s="474"/>
      <c r="U775" s="474"/>
      <c r="V775" s="474"/>
      <c r="W775" s="474"/>
      <c r="X775" s="474"/>
      <c r="Y775" s="474"/>
      <c r="Z775" s="474"/>
    </row>
    <row r="776" spans="1:26" ht="12.75" customHeight="1" x14ac:dyDescent="0.25">
      <c r="A776" s="514"/>
      <c r="B776" s="519"/>
      <c r="C776" s="519"/>
      <c r="D776" s="519"/>
      <c r="E776" s="519"/>
      <c r="F776" s="519"/>
      <c r="G776" s="519"/>
      <c r="H776" s="519"/>
      <c r="I776" s="514"/>
      <c r="J776" s="519"/>
      <c r="K776" s="474"/>
      <c r="L776" s="474"/>
      <c r="M776" s="474"/>
      <c r="N776" s="474"/>
      <c r="O776" s="474"/>
      <c r="P776" s="474"/>
      <c r="Q776" s="474"/>
      <c r="R776" s="474"/>
      <c r="S776" s="474"/>
      <c r="T776" s="474"/>
      <c r="U776" s="474"/>
      <c r="V776" s="474"/>
      <c r="W776" s="474"/>
      <c r="X776" s="474"/>
      <c r="Y776" s="474"/>
      <c r="Z776" s="474"/>
    </row>
    <row r="777" spans="1:26" ht="12.75" customHeight="1" x14ac:dyDescent="0.25">
      <c r="A777" s="514"/>
      <c r="B777" s="519"/>
      <c r="C777" s="519"/>
      <c r="D777" s="519"/>
      <c r="E777" s="519"/>
      <c r="F777" s="519"/>
      <c r="G777" s="519"/>
      <c r="H777" s="519"/>
      <c r="I777" s="514"/>
      <c r="J777" s="519"/>
      <c r="K777" s="474"/>
      <c r="L777" s="474"/>
      <c r="M777" s="474"/>
      <c r="N777" s="474"/>
      <c r="O777" s="474"/>
      <c r="P777" s="474"/>
      <c r="Q777" s="474"/>
      <c r="R777" s="474"/>
      <c r="S777" s="474"/>
      <c r="T777" s="474"/>
      <c r="U777" s="474"/>
      <c r="V777" s="474"/>
      <c r="W777" s="474"/>
      <c r="X777" s="474"/>
      <c r="Y777" s="474"/>
      <c r="Z777" s="474"/>
    </row>
    <row r="778" spans="1:26" ht="12.75" customHeight="1" x14ac:dyDescent="0.25">
      <c r="A778" s="514"/>
      <c r="B778" s="519"/>
      <c r="C778" s="519"/>
      <c r="D778" s="519"/>
      <c r="E778" s="519"/>
      <c r="F778" s="519"/>
      <c r="G778" s="519"/>
      <c r="H778" s="519"/>
      <c r="I778" s="514"/>
      <c r="J778" s="519"/>
      <c r="K778" s="474"/>
      <c r="L778" s="474"/>
      <c r="M778" s="474"/>
      <c r="N778" s="474"/>
      <c r="O778" s="474"/>
      <c r="P778" s="474"/>
      <c r="Q778" s="474"/>
      <c r="R778" s="474"/>
      <c r="S778" s="474"/>
      <c r="T778" s="474"/>
      <c r="U778" s="474"/>
      <c r="V778" s="474"/>
      <c r="W778" s="474"/>
      <c r="X778" s="474"/>
      <c r="Y778" s="474"/>
      <c r="Z778" s="474"/>
    </row>
    <row r="779" spans="1:26" ht="12.75" customHeight="1" x14ac:dyDescent="0.25">
      <c r="A779" s="514"/>
      <c r="B779" s="519"/>
      <c r="C779" s="519"/>
      <c r="D779" s="519"/>
      <c r="E779" s="519"/>
      <c r="F779" s="519"/>
      <c r="G779" s="519"/>
      <c r="H779" s="519"/>
      <c r="I779" s="514"/>
      <c r="J779" s="519"/>
      <c r="K779" s="474"/>
      <c r="L779" s="474"/>
      <c r="M779" s="474"/>
      <c r="N779" s="474"/>
      <c r="O779" s="474"/>
      <c r="P779" s="474"/>
      <c r="Q779" s="474"/>
      <c r="R779" s="474"/>
      <c r="S779" s="474"/>
      <c r="T779" s="474"/>
      <c r="U779" s="474"/>
      <c r="V779" s="474"/>
      <c r="W779" s="474"/>
      <c r="X779" s="474"/>
      <c r="Y779" s="474"/>
      <c r="Z779" s="474"/>
    </row>
    <row r="780" spans="1:26" ht="12.75" customHeight="1" x14ac:dyDescent="0.25">
      <c r="A780" s="514"/>
      <c r="B780" s="519"/>
      <c r="C780" s="519"/>
      <c r="D780" s="519"/>
      <c r="E780" s="519"/>
      <c r="F780" s="519"/>
      <c r="G780" s="519"/>
      <c r="H780" s="519"/>
      <c r="I780" s="514"/>
      <c r="J780" s="519"/>
      <c r="K780" s="474"/>
      <c r="L780" s="474"/>
      <c r="M780" s="474"/>
      <c r="N780" s="474"/>
      <c r="O780" s="474"/>
      <c r="P780" s="474"/>
      <c r="Q780" s="474"/>
      <c r="R780" s="474"/>
      <c r="S780" s="474"/>
      <c r="T780" s="474"/>
      <c r="U780" s="474"/>
      <c r="V780" s="474"/>
      <c r="W780" s="474"/>
      <c r="X780" s="474"/>
      <c r="Y780" s="474"/>
      <c r="Z780" s="474"/>
    </row>
    <row r="781" spans="1:26" ht="12.75" customHeight="1" x14ac:dyDescent="0.25">
      <c r="A781" s="514"/>
      <c r="B781" s="519"/>
      <c r="C781" s="519"/>
      <c r="D781" s="519"/>
      <c r="E781" s="519"/>
      <c r="F781" s="519"/>
      <c r="G781" s="519"/>
      <c r="H781" s="519"/>
      <c r="I781" s="514"/>
      <c r="J781" s="519"/>
      <c r="K781" s="474"/>
      <c r="L781" s="474"/>
      <c r="M781" s="474"/>
      <c r="N781" s="474"/>
      <c r="O781" s="474"/>
      <c r="P781" s="474"/>
      <c r="Q781" s="474"/>
      <c r="R781" s="474"/>
      <c r="S781" s="474"/>
      <c r="T781" s="474"/>
      <c r="U781" s="474"/>
      <c r="V781" s="474"/>
      <c r="W781" s="474"/>
      <c r="X781" s="474"/>
      <c r="Y781" s="474"/>
      <c r="Z781" s="474"/>
    </row>
    <row r="782" spans="1:26" ht="12.75" customHeight="1" x14ac:dyDescent="0.25">
      <c r="A782" s="514"/>
      <c r="B782" s="519"/>
      <c r="C782" s="519"/>
      <c r="D782" s="519"/>
      <c r="E782" s="519"/>
      <c r="F782" s="519"/>
      <c r="G782" s="519"/>
      <c r="H782" s="519"/>
      <c r="I782" s="514"/>
      <c r="J782" s="519"/>
      <c r="K782" s="474"/>
      <c r="L782" s="474"/>
      <c r="M782" s="474"/>
      <c r="N782" s="474"/>
      <c r="O782" s="474"/>
      <c r="P782" s="474"/>
      <c r="Q782" s="474"/>
      <c r="R782" s="474"/>
      <c r="S782" s="474"/>
      <c r="T782" s="474"/>
      <c r="U782" s="474"/>
      <c r="V782" s="474"/>
      <c r="W782" s="474"/>
      <c r="X782" s="474"/>
      <c r="Y782" s="474"/>
      <c r="Z782" s="474"/>
    </row>
    <row r="783" spans="1:26" ht="12.75" customHeight="1" x14ac:dyDescent="0.25">
      <c r="A783" s="514"/>
      <c r="B783" s="519"/>
      <c r="C783" s="519"/>
      <c r="D783" s="519"/>
      <c r="E783" s="519"/>
      <c r="F783" s="519"/>
      <c r="G783" s="519"/>
      <c r="H783" s="519"/>
      <c r="I783" s="514"/>
      <c r="J783" s="519"/>
      <c r="K783" s="474"/>
      <c r="L783" s="474"/>
      <c r="M783" s="474"/>
      <c r="N783" s="474"/>
      <c r="O783" s="474"/>
      <c r="P783" s="474"/>
      <c r="Q783" s="474"/>
      <c r="R783" s="474"/>
      <c r="S783" s="474"/>
      <c r="T783" s="474"/>
      <c r="U783" s="474"/>
      <c r="V783" s="474"/>
      <c r="W783" s="474"/>
      <c r="X783" s="474"/>
      <c r="Y783" s="474"/>
      <c r="Z783" s="474"/>
    </row>
    <row r="784" spans="1:26" ht="12.75" customHeight="1" x14ac:dyDescent="0.25">
      <c r="A784" s="514"/>
      <c r="B784" s="519"/>
      <c r="C784" s="519"/>
      <c r="D784" s="519"/>
      <c r="E784" s="519"/>
      <c r="F784" s="519"/>
      <c r="G784" s="519"/>
      <c r="H784" s="519"/>
      <c r="I784" s="514"/>
      <c r="J784" s="519"/>
      <c r="K784" s="474"/>
      <c r="L784" s="474"/>
      <c r="M784" s="474"/>
      <c r="N784" s="474"/>
      <c r="O784" s="474"/>
      <c r="P784" s="474"/>
      <c r="Q784" s="474"/>
      <c r="R784" s="474"/>
      <c r="S784" s="474"/>
      <c r="T784" s="474"/>
      <c r="U784" s="474"/>
      <c r="V784" s="474"/>
      <c r="W784" s="474"/>
      <c r="X784" s="474"/>
      <c r="Y784" s="474"/>
      <c r="Z784" s="474"/>
    </row>
    <row r="785" spans="1:26" ht="12.75" customHeight="1" x14ac:dyDescent="0.25">
      <c r="A785" s="514"/>
      <c r="B785" s="519"/>
      <c r="C785" s="519"/>
      <c r="D785" s="519"/>
      <c r="E785" s="519"/>
      <c r="F785" s="519"/>
      <c r="G785" s="519"/>
      <c r="H785" s="519"/>
      <c r="I785" s="514"/>
      <c r="J785" s="519"/>
      <c r="K785" s="474"/>
      <c r="L785" s="474"/>
      <c r="M785" s="474"/>
      <c r="N785" s="474"/>
      <c r="O785" s="474"/>
      <c r="P785" s="474"/>
      <c r="Q785" s="474"/>
      <c r="R785" s="474"/>
      <c r="S785" s="474"/>
      <c r="T785" s="474"/>
      <c r="U785" s="474"/>
      <c r="V785" s="474"/>
      <c r="W785" s="474"/>
      <c r="X785" s="474"/>
      <c r="Y785" s="474"/>
      <c r="Z785" s="474"/>
    </row>
    <row r="786" spans="1:26" ht="12.75" customHeight="1" x14ac:dyDescent="0.25">
      <c r="A786" s="514"/>
      <c r="B786" s="519"/>
      <c r="C786" s="519"/>
      <c r="D786" s="519"/>
      <c r="E786" s="519"/>
      <c r="F786" s="519"/>
      <c r="G786" s="519"/>
      <c r="H786" s="519"/>
      <c r="I786" s="514"/>
      <c r="J786" s="519"/>
      <c r="K786" s="474"/>
      <c r="L786" s="474"/>
      <c r="M786" s="474"/>
      <c r="N786" s="474"/>
      <c r="O786" s="474"/>
      <c r="P786" s="474"/>
      <c r="Q786" s="474"/>
      <c r="R786" s="474"/>
      <c r="S786" s="474"/>
      <c r="T786" s="474"/>
      <c r="U786" s="474"/>
      <c r="V786" s="474"/>
      <c r="W786" s="474"/>
      <c r="X786" s="474"/>
      <c r="Y786" s="474"/>
      <c r="Z786" s="474"/>
    </row>
    <row r="787" spans="1:26" ht="12.75" customHeight="1" x14ac:dyDescent="0.25">
      <c r="A787" s="514"/>
      <c r="B787" s="519"/>
      <c r="C787" s="519"/>
      <c r="D787" s="519"/>
      <c r="E787" s="519"/>
      <c r="F787" s="519"/>
      <c r="G787" s="519"/>
      <c r="H787" s="519"/>
      <c r="I787" s="514"/>
      <c r="J787" s="519"/>
      <c r="K787" s="474"/>
      <c r="L787" s="474"/>
      <c r="M787" s="474"/>
      <c r="N787" s="474"/>
      <c r="O787" s="474"/>
      <c r="P787" s="474"/>
      <c r="Q787" s="474"/>
      <c r="R787" s="474"/>
      <c r="S787" s="474"/>
      <c r="T787" s="474"/>
      <c r="U787" s="474"/>
      <c r="V787" s="474"/>
      <c r="W787" s="474"/>
      <c r="X787" s="474"/>
      <c r="Y787" s="474"/>
      <c r="Z787" s="474"/>
    </row>
    <row r="788" spans="1:26" ht="12.75" customHeight="1" x14ac:dyDescent="0.25">
      <c r="A788" s="514"/>
      <c r="B788" s="519"/>
      <c r="C788" s="519"/>
      <c r="D788" s="519"/>
      <c r="E788" s="519"/>
      <c r="F788" s="519"/>
      <c r="G788" s="519"/>
      <c r="H788" s="519"/>
      <c r="I788" s="514"/>
      <c r="J788" s="519"/>
      <c r="K788" s="474"/>
      <c r="L788" s="474"/>
      <c r="M788" s="474"/>
      <c r="N788" s="474"/>
      <c r="O788" s="474"/>
      <c r="P788" s="474"/>
      <c r="Q788" s="474"/>
      <c r="R788" s="474"/>
      <c r="S788" s="474"/>
      <c r="T788" s="474"/>
      <c r="U788" s="474"/>
      <c r="V788" s="474"/>
      <c r="W788" s="474"/>
      <c r="X788" s="474"/>
      <c r="Y788" s="474"/>
      <c r="Z788" s="474"/>
    </row>
    <row r="789" spans="1:26" ht="12.75" customHeight="1" x14ac:dyDescent="0.25">
      <c r="A789" s="514"/>
      <c r="B789" s="519"/>
      <c r="C789" s="519"/>
      <c r="D789" s="519"/>
      <c r="E789" s="519"/>
      <c r="F789" s="519"/>
      <c r="G789" s="519"/>
      <c r="H789" s="519"/>
      <c r="I789" s="514"/>
      <c r="J789" s="519"/>
      <c r="K789" s="474"/>
      <c r="L789" s="474"/>
      <c r="M789" s="474"/>
      <c r="N789" s="474"/>
      <c r="O789" s="474"/>
      <c r="P789" s="474"/>
      <c r="Q789" s="474"/>
      <c r="R789" s="474"/>
      <c r="S789" s="474"/>
      <c r="T789" s="474"/>
      <c r="U789" s="474"/>
      <c r="V789" s="474"/>
      <c r="W789" s="474"/>
      <c r="X789" s="474"/>
      <c r="Y789" s="474"/>
      <c r="Z789" s="474"/>
    </row>
    <row r="790" spans="1:26" ht="12.75" customHeight="1" x14ac:dyDescent="0.25">
      <c r="A790" s="514"/>
      <c r="B790" s="519"/>
      <c r="C790" s="519"/>
      <c r="D790" s="519"/>
      <c r="E790" s="519"/>
      <c r="F790" s="519"/>
      <c r="G790" s="519"/>
      <c r="H790" s="519"/>
      <c r="I790" s="514"/>
      <c r="J790" s="519"/>
      <c r="K790" s="474"/>
      <c r="L790" s="474"/>
      <c r="M790" s="474"/>
      <c r="N790" s="474"/>
      <c r="O790" s="474"/>
      <c r="P790" s="474"/>
      <c r="Q790" s="474"/>
      <c r="R790" s="474"/>
      <c r="S790" s="474"/>
      <c r="T790" s="474"/>
      <c r="U790" s="474"/>
      <c r="V790" s="474"/>
      <c r="W790" s="474"/>
      <c r="X790" s="474"/>
      <c r="Y790" s="474"/>
      <c r="Z790" s="474"/>
    </row>
    <row r="791" spans="1:26" ht="12.75" customHeight="1" x14ac:dyDescent="0.25">
      <c r="A791" s="514"/>
      <c r="B791" s="519"/>
      <c r="C791" s="519"/>
      <c r="D791" s="519"/>
      <c r="E791" s="519"/>
      <c r="F791" s="519"/>
      <c r="G791" s="519"/>
      <c r="H791" s="519"/>
      <c r="I791" s="514"/>
      <c r="J791" s="519"/>
      <c r="K791" s="474"/>
      <c r="L791" s="474"/>
      <c r="M791" s="474"/>
      <c r="N791" s="474"/>
      <c r="O791" s="474"/>
      <c r="P791" s="474"/>
      <c r="Q791" s="474"/>
      <c r="R791" s="474"/>
      <c r="S791" s="474"/>
      <c r="T791" s="474"/>
      <c r="U791" s="474"/>
      <c r="V791" s="474"/>
      <c r="W791" s="474"/>
      <c r="X791" s="474"/>
      <c r="Y791" s="474"/>
      <c r="Z791" s="474"/>
    </row>
    <row r="792" spans="1:26" ht="12.75" customHeight="1" x14ac:dyDescent="0.25">
      <c r="A792" s="514"/>
      <c r="B792" s="519"/>
      <c r="C792" s="519"/>
      <c r="D792" s="519"/>
      <c r="E792" s="519"/>
      <c r="F792" s="519"/>
      <c r="G792" s="519"/>
      <c r="H792" s="519"/>
      <c r="I792" s="514"/>
      <c r="J792" s="519"/>
      <c r="K792" s="474"/>
      <c r="L792" s="474"/>
      <c r="M792" s="474"/>
      <c r="N792" s="474"/>
      <c r="O792" s="474"/>
      <c r="P792" s="474"/>
      <c r="Q792" s="474"/>
      <c r="R792" s="474"/>
      <c r="S792" s="474"/>
      <c r="T792" s="474"/>
      <c r="U792" s="474"/>
      <c r="V792" s="474"/>
      <c r="W792" s="474"/>
      <c r="X792" s="474"/>
      <c r="Y792" s="474"/>
      <c r="Z792" s="474"/>
    </row>
    <row r="793" spans="1:26" ht="12.75" customHeight="1" x14ac:dyDescent="0.25">
      <c r="A793" s="514"/>
      <c r="B793" s="519"/>
      <c r="C793" s="519"/>
      <c r="D793" s="519"/>
      <c r="E793" s="519"/>
      <c r="F793" s="519"/>
      <c r="G793" s="519"/>
      <c r="H793" s="519"/>
      <c r="I793" s="514"/>
      <c r="J793" s="519"/>
      <c r="K793" s="474"/>
      <c r="L793" s="474"/>
      <c r="M793" s="474"/>
      <c r="N793" s="474"/>
      <c r="O793" s="474"/>
      <c r="P793" s="474"/>
      <c r="Q793" s="474"/>
      <c r="R793" s="474"/>
      <c r="S793" s="474"/>
      <c r="T793" s="474"/>
      <c r="U793" s="474"/>
      <c r="V793" s="474"/>
      <c r="W793" s="474"/>
      <c r="X793" s="474"/>
      <c r="Y793" s="474"/>
      <c r="Z793" s="474"/>
    </row>
    <row r="794" spans="1:26" ht="12.75" customHeight="1" x14ac:dyDescent="0.25">
      <c r="A794" s="514"/>
      <c r="B794" s="519"/>
      <c r="C794" s="519"/>
      <c r="D794" s="519"/>
      <c r="E794" s="519"/>
      <c r="F794" s="519"/>
      <c r="G794" s="519"/>
      <c r="H794" s="519"/>
      <c r="I794" s="514"/>
      <c r="J794" s="519"/>
      <c r="K794" s="474"/>
      <c r="L794" s="474"/>
      <c r="M794" s="474"/>
      <c r="N794" s="474"/>
      <c r="O794" s="474"/>
      <c r="P794" s="474"/>
      <c r="Q794" s="474"/>
      <c r="R794" s="474"/>
      <c r="S794" s="474"/>
      <c r="T794" s="474"/>
      <c r="U794" s="474"/>
      <c r="V794" s="474"/>
      <c r="W794" s="474"/>
      <c r="X794" s="474"/>
      <c r="Y794" s="474"/>
      <c r="Z794" s="474"/>
    </row>
    <row r="795" spans="1:26" ht="12.75" customHeight="1" x14ac:dyDescent="0.25">
      <c r="A795" s="514"/>
      <c r="B795" s="519"/>
      <c r="C795" s="519"/>
      <c r="D795" s="519"/>
      <c r="E795" s="519"/>
      <c r="F795" s="519"/>
      <c r="G795" s="519"/>
      <c r="H795" s="519"/>
      <c r="I795" s="514"/>
      <c r="J795" s="519"/>
      <c r="K795" s="474"/>
      <c r="L795" s="474"/>
      <c r="M795" s="474"/>
      <c r="N795" s="474"/>
      <c r="O795" s="474"/>
      <c r="P795" s="474"/>
      <c r="Q795" s="474"/>
      <c r="R795" s="474"/>
      <c r="S795" s="474"/>
      <c r="T795" s="474"/>
      <c r="U795" s="474"/>
      <c r="V795" s="474"/>
      <c r="W795" s="474"/>
      <c r="X795" s="474"/>
      <c r="Y795" s="474"/>
      <c r="Z795" s="474"/>
    </row>
    <row r="796" spans="1:26" ht="12.75" customHeight="1" x14ac:dyDescent="0.25">
      <c r="A796" s="514"/>
      <c r="B796" s="519"/>
      <c r="C796" s="519"/>
      <c r="D796" s="519"/>
      <c r="E796" s="519"/>
      <c r="F796" s="519"/>
      <c r="G796" s="519"/>
      <c r="H796" s="519"/>
      <c r="I796" s="514"/>
      <c r="J796" s="519"/>
      <c r="K796" s="474"/>
      <c r="L796" s="474"/>
      <c r="M796" s="474"/>
      <c r="N796" s="474"/>
      <c r="O796" s="474"/>
      <c r="P796" s="474"/>
      <c r="Q796" s="474"/>
      <c r="R796" s="474"/>
      <c r="S796" s="474"/>
      <c r="T796" s="474"/>
      <c r="U796" s="474"/>
      <c r="V796" s="474"/>
      <c r="W796" s="474"/>
      <c r="X796" s="474"/>
      <c r="Y796" s="474"/>
      <c r="Z796" s="474"/>
    </row>
    <row r="797" spans="1:26" ht="12.75" customHeight="1" x14ac:dyDescent="0.25">
      <c r="A797" s="514"/>
      <c r="B797" s="519"/>
      <c r="C797" s="519"/>
      <c r="D797" s="519"/>
      <c r="E797" s="519"/>
      <c r="F797" s="519"/>
      <c r="G797" s="519"/>
      <c r="H797" s="519"/>
      <c r="I797" s="514"/>
      <c r="J797" s="519"/>
      <c r="K797" s="474"/>
      <c r="L797" s="474"/>
      <c r="M797" s="474"/>
      <c r="N797" s="474"/>
      <c r="O797" s="474"/>
      <c r="P797" s="474"/>
      <c r="Q797" s="474"/>
      <c r="R797" s="474"/>
      <c r="S797" s="474"/>
      <c r="T797" s="474"/>
      <c r="U797" s="474"/>
      <c r="V797" s="474"/>
      <c r="W797" s="474"/>
      <c r="X797" s="474"/>
      <c r="Y797" s="474"/>
      <c r="Z797" s="474"/>
    </row>
    <row r="798" spans="1:26" ht="12.75" customHeight="1" x14ac:dyDescent="0.25">
      <c r="A798" s="514"/>
      <c r="B798" s="519"/>
      <c r="C798" s="519"/>
      <c r="D798" s="519"/>
      <c r="E798" s="519"/>
      <c r="F798" s="519"/>
      <c r="G798" s="519"/>
      <c r="H798" s="519"/>
      <c r="I798" s="514"/>
      <c r="J798" s="519"/>
      <c r="K798" s="474"/>
      <c r="L798" s="474"/>
      <c r="M798" s="474"/>
      <c r="N798" s="474"/>
      <c r="O798" s="474"/>
      <c r="P798" s="474"/>
      <c r="Q798" s="474"/>
      <c r="R798" s="474"/>
      <c r="S798" s="474"/>
      <c r="T798" s="474"/>
      <c r="U798" s="474"/>
      <c r="V798" s="474"/>
      <c r="W798" s="474"/>
      <c r="X798" s="474"/>
      <c r="Y798" s="474"/>
      <c r="Z798" s="474"/>
    </row>
    <row r="799" spans="1:26" ht="12.75" customHeight="1" x14ac:dyDescent="0.25">
      <c r="A799" s="514"/>
      <c r="B799" s="519"/>
      <c r="C799" s="519"/>
      <c r="D799" s="519"/>
      <c r="E799" s="519"/>
      <c r="F799" s="519"/>
      <c r="G799" s="519"/>
      <c r="H799" s="519"/>
      <c r="I799" s="514"/>
      <c r="J799" s="519"/>
      <c r="K799" s="474"/>
      <c r="L799" s="474"/>
      <c r="M799" s="474"/>
      <c r="N799" s="474"/>
      <c r="O799" s="474"/>
      <c r="P799" s="474"/>
      <c r="Q799" s="474"/>
      <c r="R799" s="474"/>
      <c r="S799" s="474"/>
      <c r="T799" s="474"/>
      <c r="U799" s="474"/>
      <c r="V799" s="474"/>
      <c r="W799" s="474"/>
      <c r="X799" s="474"/>
      <c r="Y799" s="474"/>
      <c r="Z799" s="474"/>
    </row>
    <row r="800" spans="1:26" ht="12.75" customHeight="1" x14ac:dyDescent="0.25">
      <c r="A800" s="514"/>
      <c r="B800" s="519"/>
      <c r="C800" s="519"/>
      <c r="D800" s="519"/>
      <c r="E800" s="519"/>
      <c r="F800" s="519"/>
      <c r="G800" s="519"/>
      <c r="H800" s="519"/>
      <c r="I800" s="514"/>
      <c r="J800" s="519"/>
      <c r="K800" s="474"/>
      <c r="L800" s="474"/>
      <c r="M800" s="474"/>
      <c r="N800" s="474"/>
      <c r="O800" s="474"/>
      <c r="P800" s="474"/>
      <c r="Q800" s="474"/>
      <c r="R800" s="474"/>
      <c r="S800" s="474"/>
      <c r="T800" s="474"/>
      <c r="U800" s="474"/>
      <c r="V800" s="474"/>
      <c r="W800" s="474"/>
      <c r="X800" s="474"/>
      <c r="Y800" s="474"/>
      <c r="Z800" s="474"/>
    </row>
    <row r="801" spans="1:26" ht="12.75" customHeight="1" x14ac:dyDescent="0.25">
      <c r="A801" s="514"/>
      <c r="B801" s="519"/>
      <c r="C801" s="519"/>
      <c r="D801" s="519"/>
      <c r="E801" s="519"/>
      <c r="F801" s="519"/>
      <c r="G801" s="519"/>
      <c r="H801" s="519"/>
      <c r="I801" s="514"/>
      <c r="J801" s="519"/>
      <c r="K801" s="474"/>
      <c r="L801" s="474"/>
      <c r="M801" s="474"/>
      <c r="N801" s="474"/>
      <c r="O801" s="474"/>
      <c r="P801" s="474"/>
      <c r="Q801" s="474"/>
      <c r="R801" s="474"/>
      <c r="S801" s="474"/>
      <c r="T801" s="474"/>
      <c r="U801" s="474"/>
      <c r="V801" s="474"/>
      <c r="W801" s="474"/>
      <c r="X801" s="474"/>
      <c r="Y801" s="474"/>
      <c r="Z801" s="474"/>
    </row>
    <row r="802" spans="1:26" ht="12.75" customHeight="1" x14ac:dyDescent="0.25">
      <c r="A802" s="514"/>
      <c r="B802" s="519"/>
      <c r="C802" s="519"/>
      <c r="D802" s="519"/>
      <c r="E802" s="519"/>
      <c r="F802" s="519"/>
      <c r="G802" s="519"/>
      <c r="H802" s="519"/>
      <c r="I802" s="514"/>
      <c r="J802" s="519"/>
      <c r="K802" s="474"/>
      <c r="L802" s="474"/>
      <c r="M802" s="474"/>
      <c r="N802" s="474"/>
      <c r="O802" s="474"/>
      <c r="P802" s="474"/>
      <c r="Q802" s="474"/>
      <c r="R802" s="474"/>
      <c r="S802" s="474"/>
      <c r="T802" s="474"/>
      <c r="U802" s="474"/>
      <c r="V802" s="474"/>
      <c r="W802" s="474"/>
      <c r="X802" s="474"/>
      <c r="Y802" s="474"/>
      <c r="Z802" s="474"/>
    </row>
    <row r="803" spans="1:26" ht="12.75" customHeight="1" x14ac:dyDescent="0.25">
      <c r="A803" s="514"/>
      <c r="B803" s="519"/>
      <c r="C803" s="519"/>
      <c r="D803" s="519"/>
      <c r="E803" s="519"/>
      <c r="F803" s="519"/>
      <c r="G803" s="519"/>
      <c r="H803" s="519"/>
      <c r="I803" s="514"/>
      <c r="J803" s="519"/>
      <c r="K803" s="474"/>
      <c r="L803" s="474"/>
      <c r="M803" s="474"/>
      <c r="N803" s="474"/>
      <c r="O803" s="474"/>
      <c r="P803" s="474"/>
      <c r="Q803" s="474"/>
      <c r="R803" s="474"/>
      <c r="S803" s="474"/>
      <c r="T803" s="474"/>
      <c r="U803" s="474"/>
      <c r="V803" s="474"/>
      <c r="W803" s="474"/>
      <c r="X803" s="474"/>
      <c r="Y803" s="474"/>
      <c r="Z803" s="474"/>
    </row>
    <row r="804" spans="1:26" ht="12.75" customHeight="1" x14ac:dyDescent="0.25">
      <c r="A804" s="514"/>
      <c r="B804" s="519"/>
      <c r="C804" s="519"/>
      <c r="D804" s="519"/>
      <c r="E804" s="519"/>
      <c r="F804" s="519"/>
      <c r="G804" s="519"/>
      <c r="H804" s="519"/>
      <c r="I804" s="514"/>
      <c r="J804" s="519"/>
      <c r="K804" s="474"/>
      <c r="L804" s="474"/>
      <c r="M804" s="474"/>
      <c r="N804" s="474"/>
      <c r="O804" s="474"/>
      <c r="P804" s="474"/>
      <c r="Q804" s="474"/>
      <c r="R804" s="474"/>
      <c r="S804" s="474"/>
      <c r="T804" s="474"/>
      <c r="U804" s="474"/>
      <c r="V804" s="474"/>
      <c r="W804" s="474"/>
      <c r="X804" s="474"/>
      <c r="Y804" s="474"/>
      <c r="Z804" s="474"/>
    </row>
    <row r="805" spans="1:26" ht="12.75" customHeight="1" x14ac:dyDescent="0.25">
      <c r="A805" s="514"/>
      <c r="B805" s="519"/>
      <c r="C805" s="519"/>
      <c r="D805" s="519"/>
      <c r="E805" s="519"/>
      <c r="F805" s="519"/>
      <c r="G805" s="519"/>
      <c r="H805" s="519"/>
      <c r="I805" s="514"/>
      <c r="J805" s="519"/>
      <c r="K805" s="474"/>
      <c r="L805" s="474"/>
      <c r="M805" s="474"/>
      <c r="N805" s="474"/>
      <c r="O805" s="474"/>
      <c r="P805" s="474"/>
      <c r="Q805" s="474"/>
      <c r="R805" s="474"/>
      <c r="S805" s="474"/>
      <c r="T805" s="474"/>
      <c r="U805" s="474"/>
      <c r="V805" s="474"/>
      <c r="W805" s="474"/>
      <c r="X805" s="474"/>
      <c r="Y805" s="474"/>
      <c r="Z805" s="474"/>
    </row>
    <row r="806" spans="1:26" ht="12.75" customHeight="1" x14ac:dyDescent="0.25">
      <c r="A806" s="514"/>
      <c r="B806" s="519"/>
      <c r="C806" s="519"/>
      <c r="D806" s="519"/>
      <c r="E806" s="519"/>
      <c r="F806" s="519"/>
      <c r="G806" s="519"/>
      <c r="H806" s="519"/>
      <c r="I806" s="514"/>
      <c r="J806" s="519"/>
      <c r="K806" s="474"/>
      <c r="L806" s="474"/>
      <c r="M806" s="474"/>
      <c r="N806" s="474"/>
      <c r="O806" s="474"/>
      <c r="P806" s="474"/>
      <c r="Q806" s="474"/>
      <c r="R806" s="474"/>
      <c r="S806" s="474"/>
      <c r="T806" s="474"/>
      <c r="U806" s="474"/>
      <c r="V806" s="474"/>
      <c r="W806" s="474"/>
      <c r="X806" s="474"/>
      <c r="Y806" s="474"/>
      <c r="Z806" s="474"/>
    </row>
    <row r="807" spans="1:26" ht="12.75" customHeight="1" x14ac:dyDescent="0.25">
      <c r="A807" s="514"/>
      <c r="B807" s="519"/>
      <c r="C807" s="519"/>
      <c r="D807" s="519"/>
      <c r="E807" s="519"/>
      <c r="F807" s="519"/>
      <c r="G807" s="519"/>
      <c r="H807" s="519"/>
      <c r="I807" s="514"/>
      <c r="J807" s="519"/>
      <c r="K807" s="474"/>
      <c r="L807" s="474"/>
      <c r="M807" s="474"/>
      <c r="N807" s="474"/>
      <c r="O807" s="474"/>
      <c r="P807" s="474"/>
      <c r="Q807" s="474"/>
      <c r="R807" s="474"/>
      <c r="S807" s="474"/>
      <c r="T807" s="474"/>
      <c r="U807" s="474"/>
      <c r="V807" s="474"/>
      <c r="W807" s="474"/>
      <c r="X807" s="474"/>
      <c r="Y807" s="474"/>
      <c r="Z807" s="474"/>
    </row>
    <row r="808" spans="1:26" ht="12.75" customHeight="1" x14ac:dyDescent="0.25">
      <c r="A808" s="514"/>
      <c r="B808" s="519"/>
      <c r="C808" s="519"/>
      <c r="D808" s="519"/>
      <c r="E808" s="519"/>
      <c r="F808" s="519"/>
      <c r="G808" s="519"/>
      <c r="H808" s="519"/>
      <c r="I808" s="514"/>
      <c r="J808" s="519"/>
      <c r="K808" s="474"/>
      <c r="L808" s="474"/>
      <c r="M808" s="474"/>
      <c r="N808" s="474"/>
      <c r="O808" s="474"/>
      <c r="P808" s="474"/>
      <c r="Q808" s="474"/>
      <c r="R808" s="474"/>
      <c r="S808" s="474"/>
      <c r="T808" s="474"/>
      <c r="U808" s="474"/>
      <c r="V808" s="474"/>
      <c r="W808" s="474"/>
      <c r="X808" s="474"/>
      <c r="Y808" s="474"/>
      <c r="Z808" s="474"/>
    </row>
    <row r="809" spans="1:26" ht="12.75" customHeight="1" x14ac:dyDescent="0.25">
      <c r="A809" s="514"/>
      <c r="B809" s="519"/>
      <c r="C809" s="519"/>
      <c r="D809" s="519"/>
      <c r="E809" s="519"/>
      <c r="F809" s="519"/>
      <c r="G809" s="519"/>
      <c r="H809" s="519"/>
      <c r="I809" s="514"/>
      <c r="J809" s="519"/>
      <c r="K809" s="474"/>
      <c r="L809" s="474"/>
      <c r="M809" s="474"/>
      <c r="N809" s="474"/>
      <c r="O809" s="474"/>
      <c r="P809" s="474"/>
      <c r="Q809" s="474"/>
      <c r="R809" s="474"/>
      <c r="S809" s="474"/>
      <c r="T809" s="474"/>
      <c r="U809" s="474"/>
      <c r="V809" s="474"/>
      <c r="W809" s="474"/>
      <c r="X809" s="474"/>
      <c r="Y809" s="474"/>
      <c r="Z809" s="474"/>
    </row>
    <row r="810" spans="1:26" ht="12.75" customHeight="1" x14ac:dyDescent="0.25">
      <c r="A810" s="514"/>
      <c r="B810" s="519"/>
      <c r="C810" s="519"/>
      <c r="D810" s="519"/>
      <c r="E810" s="519"/>
      <c r="F810" s="519"/>
      <c r="G810" s="519"/>
      <c r="H810" s="519"/>
      <c r="I810" s="514"/>
      <c r="J810" s="519"/>
      <c r="K810" s="474"/>
      <c r="L810" s="474"/>
      <c r="M810" s="474"/>
      <c r="N810" s="474"/>
      <c r="O810" s="474"/>
      <c r="P810" s="474"/>
      <c r="Q810" s="474"/>
      <c r="R810" s="474"/>
      <c r="S810" s="474"/>
      <c r="T810" s="474"/>
      <c r="U810" s="474"/>
      <c r="V810" s="474"/>
      <c r="W810" s="474"/>
      <c r="X810" s="474"/>
      <c r="Y810" s="474"/>
      <c r="Z810" s="474"/>
    </row>
    <row r="811" spans="1:26" ht="12.75" customHeight="1" x14ac:dyDescent="0.25">
      <c r="A811" s="514"/>
      <c r="B811" s="519"/>
      <c r="C811" s="519"/>
      <c r="D811" s="519"/>
      <c r="E811" s="519"/>
      <c r="F811" s="519"/>
      <c r="G811" s="519"/>
      <c r="H811" s="519"/>
      <c r="I811" s="514"/>
      <c r="J811" s="519"/>
      <c r="K811" s="474"/>
      <c r="L811" s="474"/>
      <c r="M811" s="474"/>
      <c r="N811" s="474"/>
      <c r="O811" s="474"/>
      <c r="P811" s="474"/>
      <c r="Q811" s="474"/>
      <c r="R811" s="474"/>
      <c r="S811" s="474"/>
      <c r="T811" s="474"/>
      <c r="U811" s="474"/>
      <c r="V811" s="474"/>
      <c r="W811" s="474"/>
      <c r="X811" s="474"/>
      <c r="Y811" s="474"/>
      <c r="Z811" s="474"/>
    </row>
    <row r="812" spans="1:26" ht="12.75" customHeight="1" x14ac:dyDescent="0.25">
      <c r="A812" s="514"/>
      <c r="B812" s="519"/>
      <c r="C812" s="519"/>
      <c r="D812" s="519"/>
      <c r="E812" s="519"/>
      <c r="F812" s="519"/>
      <c r="G812" s="519"/>
      <c r="H812" s="519"/>
      <c r="I812" s="514"/>
      <c r="J812" s="519"/>
      <c r="K812" s="474"/>
      <c r="L812" s="474"/>
      <c r="M812" s="474"/>
      <c r="N812" s="474"/>
      <c r="O812" s="474"/>
      <c r="P812" s="474"/>
      <c r="Q812" s="474"/>
      <c r="R812" s="474"/>
      <c r="S812" s="474"/>
      <c r="T812" s="474"/>
      <c r="U812" s="474"/>
      <c r="V812" s="474"/>
      <c r="W812" s="474"/>
      <c r="X812" s="474"/>
      <c r="Y812" s="474"/>
      <c r="Z812" s="474"/>
    </row>
    <row r="813" spans="1:26" ht="12.75" customHeight="1" x14ac:dyDescent="0.25">
      <c r="A813" s="514"/>
      <c r="B813" s="519"/>
      <c r="C813" s="519"/>
      <c r="D813" s="519"/>
      <c r="E813" s="519"/>
      <c r="F813" s="519"/>
      <c r="G813" s="519"/>
      <c r="H813" s="519"/>
      <c r="I813" s="514"/>
      <c r="J813" s="519"/>
      <c r="K813" s="474"/>
      <c r="L813" s="474"/>
      <c r="M813" s="474"/>
      <c r="N813" s="474"/>
      <c r="O813" s="474"/>
      <c r="P813" s="474"/>
      <c r="Q813" s="474"/>
      <c r="R813" s="474"/>
      <c r="S813" s="474"/>
      <c r="T813" s="474"/>
      <c r="U813" s="474"/>
      <c r="V813" s="474"/>
      <c r="W813" s="474"/>
      <c r="X813" s="474"/>
      <c r="Y813" s="474"/>
      <c r="Z813" s="474"/>
    </row>
    <row r="814" spans="1:26" ht="12.75" customHeight="1" x14ac:dyDescent="0.25">
      <c r="A814" s="514"/>
      <c r="B814" s="519"/>
      <c r="C814" s="519"/>
      <c r="D814" s="519"/>
      <c r="E814" s="519"/>
      <c r="F814" s="519"/>
      <c r="G814" s="519"/>
      <c r="H814" s="519"/>
      <c r="I814" s="514"/>
      <c r="J814" s="519"/>
      <c r="K814" s="474"/>
      <c r="L814" s="474"/>
      <c r="M814" s="474"/>
      <c r="N814" s="474"/>
      <c r="O814" s="474"/>
      <c r="P814" s="474"/>
      <c r="Q814" s="474"/>
      <c r="R814" s="474"/>
      <c r="S814" s="474"/>
      <c r="T814" s="474"/>
      <c r="U814" s="474"/>
      <c r="V814" s="474"/>
      <c r="W814" s="474"/>
      <c r="X814" s="474"/>
      <c r="Y814" s="474"/>
      <c r="Z814" s="474"/>
    </row>
    <row r="815" spans="1:26" ht="12.75" customHeight="1" x14ac:dyDescent="0.25">
      <c r="A815" s="514"/>
      <c r="B815" s="519"/>
      <c r="C815" s="519"/>
      <c r="D815" s="519"/>
      <c r="E815" s="519"/>
      <c r="F815" s="519"/>
      <c r="G815" s="519"/>
      <c r="H815" s="519"/>
      <c r="I815" s="514"/>
      <c r="J815" s="519"/>
      <c r="K815" s="474"/>
      <c r="L815" s="474"/>
      <c r="M815" s="474"/>
      <c r="N815" s="474"/>
      <c r="O815" s="474"/>
      <c r="P815" s="474"/>
      <c r="Q815" s="474"/>
      <c r="R815" s="474"/>
      <c r="S815" s="474"/>
      <c r="T815" s="474"/>
      <c r="U815" s="474"/>
      <c r="V815" s="474"/>
      <c r="W815" s="474"/>
      <c r="X815" s="474"/>
      <c r="Y815" s="474"/>
      <c r="Z815" s="474"/>
    </row>
    <row r="816" spans="1:26" ht="12.75" customHeight="1" x14ac:dyDescent="0.25">
      <c r="A816" s="514"/>
      <c r="B816" s="519"/>
      <c r="C816" s="519"/>
      <c r="D816" s="519"/>
      <c r="E816" s="519"/>
      <c r="F816" s="519"/>
      <c r="G816" s="519"/>
      <c r="H816" s="519"/>
      <c r="I816" s="514"/>
      <c r="J816" s="519"/>
      <c r="K816" s="474"/>
      <c r="L816" s="474"/>
      <c r="M816" s="474"/>
      <c r="N816" s="474"/>
      <c r="O816" s="474"/>
      <c r="P816" s="474"/>
      <c r="Q816" s="474"/>
      <c r="R816" s="474"/>
      <c r="S816" s="474"/>
      <c r="T816" s="474"/>
      <c r="U816" s="474"/>
      <c r="V816" s="474"/>
      <c r="W816" s="474"/>
      <c r="X816" s="474"/>
      <c r="Y816" s="474"/>
      <c r="Z816" s="474"/>
    </row>
    <row r="817" spans="1:26" ht="12.75" customHeight="1" x14ac:dyDescent="0.25">
      <c r="A817" s="514"/>
      <c r="B817" s="519"/>
      <c r="C817" s="519"/>
      <c r="D817" s="519"/>
      <c r="E817" s="519"/>
      <c r="F817" s="519"/>
      <c r="G817" s="519"/>
      <c r="H817" s="519"/>
      <c r="I817" s="514"/>
      <c r="J817" s="519"/>
      <c r="K817" s="474"/>
      <c r="L817" s="474"/>
      <c r="M817" s="474"/>
      <c r="N817" s="474"/>
      <c r="O817" s="474"/>
      <c r="P817" s="474"/>
      <c r="Q817" s="474"/>
      <c r="R817" s="474"/>
      <c r="S817" s="474"/>
      <c r="T817" s="474"/>
      <c r="U817" s="474"/>
      <c r="V817" s="474"/>
      <c r="W817" s="474"/>
      <c r="X817" s="474"/>
      <c r="Y817" s="474"/>
      <c r="Z817" s="474"/>
    </row>
    <row r="818" spans="1:26" ht="12.75" customHeight="1" x14ac:dyDescent="0.25">
      <c r="A818" s="514"/>
      <c r="B818" s="519"/>
      <c r="C818" s="519"/>
      <c r="D818" s="519"/>
      <c r="E818" s="519"/>
      <c r="F818" s="519"/>
      <c r="G818" s="519"/>
      <c r="H818" s="519"/>
      <c r="I818" s="514"/>
      <c r="J818" s="519"/>
      <c r="K818" s="474"/>
      <c r="L818" s="474"/>
      <c r="M818" s="474"/>
      <c r="N818" s="474"/>
      <c r="O818" s="474"/>
      <c r="P818" s="474"/>
      <c r="Q818" s="474"/>
      <c r="R818" s="474"/>
      <c r="S818" s="474"/>
      <c r="T818" s="474"/>
      <c r="U818" s="474"/>
      <c r="V818" s="474"/>
      <c r="W818" s="474"/>
      <c r="X818" s="474"/>
      <c r="Y818" s="474"/>
      <c r="Z818" s="474"/>
    </row>
    <row r="819" spans="1:26" ht="12.75" customHeight="1" x14ac:dyDescent="0.25">
      <c r="A819" s="514"/>
      <c r="B819" s="519"/>
      <c r="C819" s="519"/>
      <c r="D819" s="519"/>
      <c r="E819" s="519"/>
      <c r="F819" s="519"/>
      <c r="G819" s="519"/>
      <c r="H819" s="519"/>
      <c r="I819" s="514"/>
      <c r="J819" s="519"/>
      <c r="K819" s="474"/>
      <c r="L819" s="474"/>
      <c r="M819" s="474"/>
      <c r="N819" s="474"/>
      <c r="O819" s="474"/>
      <c r="P819" s="474"/>
      <c r="Q819" s="474"/>
      <c r="R819" s="474"/>
      <c r="S819" s="474"/>
      <c r="T819" s="474"/>
      <c r="U819" s="474"/>
      <c r="V819" s="474"/>
      <c r="W819" s="474"/>
      <c r="X819" s="474"/>
      <c r="Y819" s="474"/>
      <c r="Z819" s="474"/>
    </row>
    <row r="820" spans="1:26" ht="12.75" customHeight="1" x14ac:dyDescent="0.25">
      <c r="A820" s="514"/>
      <c r="B820" s="519"/>
      <c r="C820" s="519"/>
      <c r="D820" s="519"/>
      <c r="E820" s="519"/>
      <c r="F820" s="519"/>
      <c r="G820" s="519"/>
      <c r="H820" s="519"/>
      <c r="I820" s="514"/>
      <c r="J820" s="519"/>
      <c r="K820" s="474"/>
      <c r="L820" s="474"/>
      <c r="M820" s="474"/>
      <c r="N820" s="474"/>
      <c r="O820" s="474"/>
      <c r="P820" s="474"/>
      <c r="Q820" s="474"/>
      <c r="R820" s="474"/>
      <c r="S820" s="474"/>
      <c r="T820" s="474"/>
      <c r="U820" s="474"/>
      <c r="V820" s="474"/>
      <c r="W820" s="474"/>
      <c r="X820" s="474"/>
      <c r="Y820" s="474"/>
      <c r="Z820" s="474"/>
    </row>
    <row r="821" spans="1:26" ht="12.75" customHeight="1" x14ac:dyDescent="0.25">
      <c r="A821" s="514"/>
      <c r="B821" s="519"/>
      <c r="C821" s="519"/>
      <c r="D821" s="519"/>
      <c r="E821" s="519"/>
      <c r="F821" s="519"/>
      <c r="G821" s="519"/>
      <c r="H821" s="519"/>
      <c r="I821" s="514"/>
      <c r="J821" s="519"/>
      <c r="K821" s="474"/>
      <c r="L821" s="474"/>
      <c r="M821" s="474"/>
      <c r="N821" s="474"/>
      <c r="O821" s="474"/>
      <c r="P821" s="474"/>
      <c r="Q821" s="474"/>
      <c r="R821" s="474"/>
      <c r="S821" s="474"/>
      <c r="T821" s="474"/>
      <c r="U821" s="474"/>
      <c r="V821" s="474"/>
      <c r="W821" s="474"/>
      <c r="X821" s="474"/>
      <c r="Y821" s="474"/>
      <c r="Z821" s="474"/>
    </row>
    <row r="822" spans="1:26" ht="12.75" customHeight="1" x14ac:dyDescent="0.25">
      <c r="A822" s="514"/>
      <c r="B822" s="519"/>
      <c r="C822" s="519"/>
      <c r="D822" s="519"/>
      <c r="E822" s="519"/>
      <c r="F822" s="519"/>
      <c r="G822" s="519"/>
      <c r="H822" s="519"/>
      <c r="I822" s="514"/>
      <c r="J822" s="519"/>
      <c r="K822" s="474"/>
      <c r="L822" s="474"/>
      <c r="M822" s="474"/>
      <c r="N822" s="474"/>
      <c r="O822" s="474"/>
      <c r="P822" s="474"/>
      <c r="Q822" s="474"/>
      <c r="R822" s="474"/>
      <c r="S822" s="474"/>
      <c r="T822" s="474"/>
      <c r="U822" s="474"/>
      <c r="V822" s="474"/>
      <c r="W822" s="474"/>
      <c r="X822" s="474"/>
      <c r="Y822" s="474"/>
      <c r="Z822" s="474"/>
    </row>
    <row r="823" spans="1:26" ht="12.75" customHeight="1" x14ac:dyDescent="0.25">
      <c r="A823" s="514"/>
      <c r="B823" s="519"/>
      <c r="C823" s="519"/>
      <c r="D823" s="519"/>
      <c r="E823" s="519"/>
      <c r="F823" s="519"/>
      <c r="G823" s="519"/>
      <c r="H823" s="519"/>
      <c r="I823" s="514"/>
      <c r="J823" s="519"/>
      <c r="K823" s="474"/>
      <c r="L823" s="474"/>
      <c r="M823" s="474"/>
      <c r="N823" s="474"/>
      <c r="O823" s="474"/>
      <c r="P823" s="474"/>
      <c r="Q823" s="474"/>
      <c r="R823" s="474"/>
      <c r="S823" s="474"/>
      <c r="T823" s="474"/>
      <c r="U823" s="474"/>
      <c r="V823" s="474"/>
      <c r="W823" s="474"/>
      <c r="X823" s="474"/>
      <c r="Y823" s="474"/>
      <c r="Z823" s="474"/>
    </row>
    <row r="824" spans="1:26" ht="12.75" customHeight="1" x14ac:dyDescent="0.25">
      <c r="A824" s="514"/>
      <c r="B824" s="519"/>
      <c r="C824" s="519"/>
      <c r="D824" s="519"/>
      <c r="E824" s="519"/>
      <c r="F824" s="519"/>
      <c r="G824" s="519"/>
      <c r="H824" s="519"/>
      <c r="I824" s="514"/>
      <c r="J824" s="519"/>
      <c r="K824" s="474"/>
      <c r="L824" s="474"/>
      <c r="M824" s="474"/>
      <c r="N824" s="474"/>
      <c r="O824" s="474"/>
      <c r="P824" s="474"/>
      <c r="Q824" s="474"/>
      <c r="R824" s="474"/>
      <c r="S824" s="474"/>
      <c r="T824" s="474"/>
      <c r="U824" s="474"/>
      <c r="V824" s="474"/>
      <c r="W824" s="474"/>
      <c r="X824" s="474"/>
      <c r="Y824" s="474"/>
      <c r="Z824" s="474"/>
    </row>
    <row r="825" spans="1:26" ht="12.75" customHeight="1" x14ac:dyDescent="0.25">
      <c r="A825" s="514"/>
      <c r="B825" s="519"/>
      <c r="C825" s="519"/>
      <c r="D825" s="519"/>
      <c r="E825" s="519"/>
      <c r="F825" s="519"/>
      <c r="G825" s="519"/>
      <c r="H825" s="519"/>
      <c r="I825" s="514"/>
      <c r="J825" s="519"/>
      <c r="K825" s="474"/>
      <c r="L825" s="474"/>
      <c r="M825" s="474"/>
      <c r="N825" s="474"/>
      <c r="O825" s="474"/>
      <c r="P825" s="474"/>
      <c r="Q825" s="474"/>
      <c r="R825" s="474"/>
      <c r="S825" s="474"/>
      <c r="T825" s="474"/>
      <c r="U825" s="474"/>
      <c r="V825" s="474"/>
      <c r="W825" s="474"/>
      <c r="X825" s="474"/>
      <c r="Y825" s="474"/>
      <c r="Z825" s="474"/>
    </row>
    <row r="826" spans="1:26" ht="12.75" customHeight="1" x14ac:dyDescent="0.25">
      <c r="A826" s="514"/>
      <c r="B826" s="519"/>
      <c r="C826" s="519"/>
      <c r="D826" s="519"/>
      <c r="E826" s="519"/>
      <c r="F826" s="519"/>
      <c r="G826" s="519"/>
      <c r="H826" s="519"/>
      <c r="I826" s="514"/>
      <c r="J826" s="519"/>
      <c r="K826" s="474"/>
      <c r="L826" s="474"/>
      <c r="M826" s="474"/>
      <c r="N826" s="474"/>
      <c r="O826" s="474"/>
      <c r="P826" s="474"/>
      <c r="Q826" s="474"/>
      <c r="R826" s="474"/>
      <c r="S826" s="474"/>
      <c r="T826" s="474"/>
      <c r="U826" s="474"/>
      <c r="V826" s="474"/>
      <c r="W826" s="474"/>
      <c r="X826" s="474"/>
      <c r="Y826" s="474"/>
      <c r="Z826" s="474"/>
    </row>
    <row r="827" spans="1:26" ht="12.75" customHeight="1" x14ac:dyDescent="0.25">
      <c r="A827" s="514"/>
      <c r="B827" s="519"/>
      <c r="C827" s="519"/>
      <c r="D827" s="519"/>
      <c r="E827" s="519"/>
      <c r="F827" s="519"/>
      <c r="G827" s="519"/>
      <c r="H827" s="519"/>
      <c r="I827" s="514"/>
      <c r="J827" s="519"/>
      <c r="K827" s="474"/>
      <c r="L827" s="474"/>
      <c r="M827" s="474"/>
      <c r="N827" s="474"/>
      <c r="O827" s="474"/>
      <c r="P827" s="474"/>
      <c r="Q827" s="474"/>
      <c r="R827" s="474"/>
      <c r="S827" s="474"/>
      <c r="T827" s="474"/>
      <c r="U827" s="474"/>
      <c r="V827" s="474"/>
      <c r="W827" s="474"/>
      <c r="X827" s="474"/>
      <c r="Y827" s="474"/>
      <c r="Z827" s="474"/>
    </row>
    <row r="828" spans="1:26" ht="12.75" customHeight="1" x14ac:dyDescent="0.25">
      <c r="A828" s="514"/>
      <c r="B828" s="519"/>
      <c r="C828" s="519"/>
      <c r="D828" s="519"/>
      <c r="E828" s="519"/>
      <c r="F828" s="519"/>
      <c r="G828" s="519"/>
      <c r="H828" s="519"/>
      <c r="I828" s="514"/>
      <c r="J828" s="519"/>
      <c r="K828" s="474"/>
      <c r="L828" s="474"/>
      <c r="M828" s="474"/>
      <c r="N828" s="474"/>
      <c r="O828" s="474"/>
      <c r="P828" s="474"/>
      <c r="Q828" s="474"/>
      <c r="R828" s="474"/>
      <c r="S828" s="474"/>
      <c r="T828" s="474"/>
      <c r="U828" s="474"/>
      <c r="V828" s="474"/>
      <c r="W828" s="474"/>
      <c r="X828" s="474"/>
      <c r="Y828" s="474"/>
      <c r="Z828" s="474"/>
    </row>
    <row r="829" spans="1:26" ht="12.75" customHeight="1" x14ac:dyDescent="0.25">
      <c r="A829" s="514"/>
      <c r="B829" s="519"/>
      <c r="C829" s="519"/>
      <c r="D829" s="519"/>
      <c r="E829" s="519"/>
      <c r="F829" s="519"/>
      <c r="G829" s="519"/>
      <c r="H829" s="519"/>
      <c r="I829" s="514"/>
      <c r="J829" s="519"/>
      <c r="K829" s="474"/>
      <c r="L829" s="474"/>
      <c r="M829" s="474"/>
      <c r="N829" s="474"/>
      <c r="O829" s="474"/>
      <c r="P829" s="474"/>
      <c r="Q829" s="474"/>
      <c r="R829" s="474"/>
      <c r="S829" s="474"/>
      <c r="T829" s="474"/>
      <c r="U829" s="474"/>
      <c r="V829" s="474"/>
      <c r="W829" s="474"/>
      <c r="X829" s="474"/>
      <c r="Y829" s="474"/>
      <c r="Z829" s="474"/>
    </row>
    <row r="830" spans="1:26" ht="12.75" customHeight="1" x14ac:dyDescent="0.25">
      <c r="A830" s="514"/>
      <c r="B830" s="519"/>
      <c r="C830" s="519"/>
      <c r="D830" s="519"/>
      <c r="E830" s="519"/>
      <c r="F830" s="519"/>
      <c r="G830" s="519"/>
      <c r="H830" s="519"/>
      <c r="I830" s="514"/>
      <c r="J830" s="519"/>
      <c r="K830" s="474"/>
      <c r="L830" s="474"/>
      <c r="M830" s="474"/>
      <c r="N830" s="474"/>
      <c r="O830" s="474"/>
      <c r="P830" s="474"/>
      <c r="Q830" s="474"/>
      <c r="R830" s="474"/>
      <c r="S830" s="474"/>
      <c r="T830" s="474"/>
      <c r="U830" s="474"/>
      <c r="V830" s="474"/>
      <c r="W830" s="474"/>
      <c r="X830" s="474"/>
      <c r="Y830" s="474"/>
      <c r="Z830" s="474"/>
    </row>
    <row r="831" spans="1:26" ht="12.75" customHeight="1" x14ac:dyDescent="0.25">
      <c r="A831" s="514"/>
      <c r="B831" s="519"/>
      <c r="C831" s="519"/>
      <c r="D831" s="519"/>
      <c r="E831" s="519"/>
      <c r="F831" s="519"/>
      <c r="G831" s="519"/>
      <c r="H831" s="519"/>
      <c r="I831" s="514"/>
      <c r="J831" s="519"/>
      <c r="K831" s="474"/>
      <c r="L831" s="474"/>
      <c r="M831" s="474"/>
      <c r="N831" s="474"/>
      <c r="O831" s="474"/>
      <c r="P831" s="474"/>
      <c r="Q831" s="474"/>
      <c r="R831" s="474"/>
      <c r="S831" s="474"/>
      <c r="T831" s="474"/>
      <c r="U831" s="474"/>
      <c r="V831" s="474"/>
      <c r="W831" s="474"/>
      <c r="X831" s="474"/>
      <c r="Y831" s="474"/>
      <c r="Z831" s="474"/>
    </row>
    <row r="832" spans="1:26" ht="12.75" customHeight="1" x14ac:dyDescent="0.25">
      <c r="A832" s="514"/>
      <c r="B832" s="519"/>
      <c r="C832" s="519"/>
      <c r="D832" s="519"/>
      <c r="E832" s="519"/>
      <c r="F832" s="519"/>
      <c r="G832" s="519"/>
      <c r="H832" s="519"/>
      <c r="I832" s="514"/>
      <c r="J832" s="519"/>
      <c r="K832" s="474"/>
      <c r="L832" s="474"/>
      <c r="M832" s="474"/>
      <c r="N832" s="474"/>
      <c r="O832" s="474"/>
      <c r="P832" s="474"/>
      <c r="Q832" s="474"/>
      <c r="R832" s="474"/>
      <c r="S832" s="474"/>
      <c r="T832" s="474"/>
      <c r="U832" s="474"/>
      <c r="V832" s="474"/>
      <c r="W832" s="474"/>
      <c r="X832" s="474"/>
      <c r="Y832" s="474"/>
      <c r="Z832" s="474"/>
    </row>
    <row r="833" spans="1:26" ht="12.75" customHeight="1" x14ac:dyDescent="0.25">
      <c r="A833" s="514"/>
      <c r="B833" s="519"/>
      <c r="C833" s="519"/>
      <c r="D833" s="519"/>
      <c r="E833" s="519"/>
      <c r="F833" s="519"/>
      <c r="G833" s="519"/>
      <c r="H833" s="519"/>
      <c r="I833" s="514"/>
      <c r="J833" s="519"/>
      <c r="K833" s="474"/>
      <c r="L833" s="474"/>
      <c r="M833" s="474"/>
      <c r="N833" s="474"/>
      <c r="O833" s="474"/>
      <c r="P833" s="474"/>
      <c r="Q833" s="474"/>
      <c r="R833" s="474"/>
      <c r="S833" s="474"/>
      <c r="T833" s="474"/>
      <c r="U833" s="474"/>
      <c r="V833" s="474"/>
      <c r="W833" s="474"/>
      <c r="X833" s="474"/>
      <c r="Y833" s="474"/>
      <c r="Z833" s="474"/>
    </row>
    <row r="834" spans="1:26" ht="12.75" customHeight="1" x14ac:dyDescent="0.25">
      <c r="A834" s="514"/>
      <c r="B834" s="519"/>
      <c r="C834" s="519"/>
      <c r="D834" s="519"/>
      <c r="E834" s="519"/>
      <c r="F834" s="519"/>
      <c r="G834" s="519"/>
      <c r="H834" s="519"/>
      <c r="I834" s="514"/>
      <c r="J834" s="519"/>
      <c r="K834" s="474"/>
      <c r="L834" s="474"/>
      <c r="M834" s="474"/>
      <c r="N834" s="474"/>
      <c r="O834" s="474"/>
      <c r="P834" s="474"/>
      <c r="Q834" s="474"/>
      <c r="R834" s="474"/>
      <c r="S834" s="474"/>
      <c r="T834" s="474"/>
      <c r="U834" s="474"/>
      <c r="V834" s="474"/>
      <c r="W834" s="474"/>
      <c r="X834" s="474"/>
      <c r="Y834" s="474"/>
      <c r="Z834" s="474"/>
    </row>
    <row r="835" spans="1:26" ht="12.75" customHeight="1" x14ac:dyDescent="0.25">
      <c r="A835" s="514"/>
      <c r="B835" s="519"/>
      <c r="C835" s="519"/>
      <c r="D835" s="519"/>
      <c r="E835" s="519"/>
      <c r="F835" s="519"/>
      <c r="G835" s="519"/>
      <c r="H835" s="519"/>
      <c r="I835" s="514"/>
      <c r="J835" s="519"/>
      <c r="K835" s="474"/>
      <c r="L835" s="474"/>
      <c r="M835" s="474"/>
      <c r="N835" s="474"/>
      <c r="O835" s="474"/>
      <c r="P835" s="474"/>
      <c r="Q835" s="474"/>
      <c r="R835" s="474"/>
      <c r="S835" s="474"/>
      <c r="T835" s="474"/>
      <c r="U835" s="474"/>
      <c r="V835" s="474"/>
      <c r="W835" s="474"/>
      <c r="X835" s="474"/>
      <c r="Y835" s="474"/>
      <c r="Z835" s="474"/>
    </row>
    <row r="836" spans="1:26" ht="12.75" customHeight="1" x14ac:dyDescent="0.25">
      <c r="A836" s="514"/>
      <c r="B836" s="519"/>
      <c r="C836" s="519"/>
      <c r="D836" s="519"/>
      <c r="E836" s="519"/>
      <c r="F836" s="519"/>
      <c r="G836" s="519"/>
      <c r="H836" s="519"/>
      <c r="I836" s="514"/>
      <c r="J836" s="519"/>
      <c r="K836" s="474"/>
      <c r="L836" s="474"/>
      <c r="M836" s="474"/>
      <c r="N836" s="474"/>
      <c r="O836" s="474"/>
      <c r="P836" s="474"/>
      <c r="Q836" s="474"/>
      <c r="R836" s="474"/>
      <c r="S836" s="474"/>
      <c r="T836" s="474"/>
      <c r="U836" s="474"/>
      <c r="V836" s="474"/>
      <c r="W836" s="474"/>
      <c r="X836" s="474"/>
      <c r="Y836" s="474"/>
      <c r="Z836" s="474"/>
    </row>
    <row r="837" spans="1:26" ht="12.75" customHeight="1" x14ac:dyDescent="0.25">
      <c r="A837" s="514"/>
      <c r="B837" s="519"/>
      <c r="C837" s="519"/>
      <c r="D837" s="519"/>
      <c r="E837" s="519"/>
      <c r="F837" s="519"/>
      <c r="G837" s="519"/>
      <c r="H837" s="519"/>
      <c r="I837" s="514"/>
      <c r="J837" s="519"/>
      <c r="K837" s="474"/>
      <c r="L837" s="474"/>
      <c r="M837" s="474"/>
      <c r="N837" s="474"/>
      <c r="O837" s="474"/>
      <c r="P837" s="474"/>
      <c r="Q837" s="474"/>
      <c r="R837" s="474"/>
      <c r="S837" s="474"/>
      <c r="T837" s="474"/>
      <c r="U837" s="474"/>
      <c r="V837" s="474"/>
      <c r="W837" s="474"/>
      <c r="X837" s="474"/>
      <c r="Y837" s="474"/>
      <c r="Z837" s="474"/>
    </row>
    <row r="838" spans="1:26" ht="12.75" customHeight="1" x14ac:dyDescent="0.25">
      <c r="A838" s="514"/>
      <c r="B838" s="519"/>
      <c r="C838" s="519"/>
      <c r="D838" s="519"/>
      <c r="E838" s="519"/>
      <c r="F838" s="519"/>
      <c r="G838" s="519"/>
      <c r="H838" s="519"/>
      <c r="I838" s="514"/>
      <c r="J838" s="519"/>
      <c r="K838" s="474"/>
      <c r="L838" s="474"/>
      <c r="M838" s="474"/>
      <c r="N838" s="474"/>
      <c r="O838" s="474"/>
      <c r="P838" s="474"/>
      <c r="Q838" s="474"/>
      <c r="R838" s="474"/>
      <c r="S838" s="474"/>
      <c r="T838" s="474"/>
      <c r="U838" s="474"/>
      <c r="V838" s="474"/>
      <c r="W838" s="474"/>
      <c r="X838" s="474"/>
      <c r="Y838" s="474"/>
      <c r="Z838" s="474"/>
    </row>
    <row r="839" spans="1:26" ht="12.75" customHeight="1" x14ac:dyDescent="0.25">
      <c r="A839" s="514"/>
      <c r="B839" s="519"/>
      <c r="C839" s="519"/>
      <c r="D839" s="519"/>
      <c r="E839" s="519"/>
      <c r="F839" s="519"/>
      <c r="G839" s="519"/>
      <c r="H839" s="519"/>
      <c r="I839" s="514"/>
      <c r="J839" s="519"/>
      <c r="K839" s="474"/>
      <c r="L839" s="474"/>
      <c r="M839" s="474"/>
      <c r="N839" s="474"/>
      <c r="O839" s="474"/>
      <c r="P839" s="474"/>
      <c r="Q839" s="474"/>
      <c r="R839" s="474"/>
      <c r="S839" s="474"/>
      <c r="T839" s="474"/>
      <c r="U839" s="474"/>
      <c r="V839" s="474"/>
      <c r="W839" s="474"/>
      <c r="X839" s="474"/>
      <c r="Y839" s="474"/>
      <c r="Z839" s="474"/>
    </row>
    <row r="840" spans="1:26" ht="12.75" customHeight="1" x14ac:dyDescent="0.25">
      <c r="A840" s="514"/>
      <c r="B840" s="519"/>
      <c r="C840" s="519"/>
      <c r="D840" s="519"/>
      <c r="E840" s="519"/>
      <c r="F840" s="519"/>
      <c r="G840" s="519"/>
      <c r="H840" s="519"/>
      <c r="I840" s="514"/>
      <c r="J840" s="519"/>
      <c r="K840" s="474"/>
      <c r="L840" s="474"/>
      <c r="M840" s="474"/>
      <c r="N840" s="474"/>
      <c r="O840" s="474"/>
      <c r="P840" s="474"/>
      <c r="Q840" s="474"/>
      <c r="R840" s="474"/>
      <c r="S840" s="474"/>
      <c r="T840" s="474"/>
      <c r="U840" s="474"/>
      <c r="V840" s="474"/>
      <c r="W840" s="474"/>
      <c r="X840" s="474"/>
      <c r="Y840" s="474"/>
      <c r="Z840" s="474"/>
    </row>
    <row r="841" spans="1:26" ht="12.75" customHeight="1" x14ac:dyDescent="0.25">
      <c r="A841" s="514"/>
      <c r="B841" s="519"/>
      <c r="C841" s="519"/>
      <c r="D841" s="519"/>
      <c r="E841" s="519"/>
      <c r="F841" s="519"/>
      <c r="G841" s="519"/>
      <c r="H841" s="519"/>
      <c r="I841" s="514"/>
      <c r="J841" s="519"/>
      <c r="K841" s="474"/>
      <c r="L841" s="474"/>
      <c r="M841" s="474"/>
      <c r="N841" s="474"/>
      <c r="O841" s="474"/>
      <c r="P841" s="474"/>
      <c r="Q841" s="474"/>
      <c r="R841" s="474"/>
      <c r="S841" s="474"/>
      <c r="T841" s="474"/>
      <c r="U841" s="474"/>
      <c r="V841" s="474"/>
      <c r="W841" s="474"/>
      <c r="X841" s="474"/>
      <c r="Y841" s="474"/>
      <c r="Z841" s="474"/>
    </row>
    <row r="842" spans="1:26" ht="12.75" customHeight="1" x14ac:dyDescent="0.25">
      <c r="A842" s="514"/>
      <c r="B842" s="519"/>
      <c r="C842" s="519"/>
      <c r="D842" s="519"/>
      <c r="E842" s="519"/>
      <c r="F842" s="519"/>
      <c r="G842" s="519"/>
      <c r="H842" s="519"/>
      <c r="I842" s="514"/>
      <c r="J842" s="519"/>
      <c r="K842" s="474"/>
      <c r="L842" s="474"/>
      <c r="M842" s="474"/>
      <c r="N842" s="474"/>
      <c r="O842" s="474"/>
      <c r="P842" s="474"/>
      <c r="Q842" s="474"/>
      <c r="R842" s="474"/>
      <c r="S842" s="474"/>
      <c r="T842" s="474"/>
      <c r="U842" s="474"/>
      <c r="V842" s="474"/>
      <c r="W842" s="474"/>
      <c r="X842" s="474"/>
      <c r="Y842" s="474"/>
      <c r="Z842" s="474"/>
    </row>
    <row r="843" spans="1:26" ht="12.75" customHeight="1" x14ac:dyDescent="0.25">
      <c r="A843" s="514"/>
      <c r="B843" s="519"/>
      <c r="C843" s="519"/>
      <c r="D843" s="519"/>
      <c r="E843" s="519"/>
      <c r="F843" s="519"/>
      <c r="G843" s="519"/>
      <c r="H843" s="519"/>
      <c r="I843" s="514"/>
      <c r="J843" s="519"/>
      <c r="K843" s="474"/>
      <c r="L843" s="474"/>
      <c r="M843" s="474"/>
      <c r="N843" s="474"/>
      <c r="O843" s="474"/>
      <c r="P843" s="474"/>
      <c r="Q843" s="474"/>
      <c r="R843" s="474"/>
      <c r="S843" s="474"/>
      <c r="T843" s="474"/>
      <c r="U843" s="474"/>
      <c r="V843" s="474"/>
      <c r="W843" s="474"/>
      <c r="X843" s="474"/>
      <c r="Y843" s="474"/>
      <c r="Z843" s="474"/>
    </row>
    <row r="844" spans="1:26" ht="12.75" customHeight="1" x14ac:dyDescent="0.25">
      <c r="A844" s="514"/>
      <c r="B844" s="519"/>
      <c r="C844" s="519"/>
      <c r="D844" s="519"/>
      <c r="E844" s="519"/>
      <c r="F844" s="519"/>
      <c r="G844" s="519"/>
      <c r="H844" s="519"/>
      <c r="I844" s="514"/>
      <c r="J844" s="519"/>
      <c r="K844" s="474"/>
      <c r="L844" s="474"/>
      <c r="M844" s="474"/>
      <c r="N844" s="474"/>
      <c r="O844" s="474"/>
      <c r="P844" s="474"/>
      <c r="Q844" s="474"/>
      <c r="R844" s="474"/>
      <c r="S844" s="474"/>
      <c r="T844" s="474"/>
      <c r="U844" s="474"/>
      <c r="V844" s="474"/>
      <c r="W844" s="474"/>
      <c r="X844" s="474"/>
      <c r="Y844" s="474"/>
      <c r="Z844" s="474"/>
    </row>
    <row r="845" spans="1:26" ht="12.75" customHeight="1" x14ac:dyDescent="0.25">
      <c r="A845" s="514"/>
      <c r="B845" s="519"/>
      <c r="C845" s="519"/>
      <c r="D845" s="519"/>
      <c r="E845" s="519"/>
      <c r="F845" s="519"/>
      <c r="G845" s="519"/>
      <c r="H845" s="519"/>
      <c r="I845" s="514"/>
      <c r="J845" s="519"/>
      <c r="K845" s="474"/>
      <c r="L845" s="474"/>
      <c r="M845" s="474"/>
      <c r="N845" s="474"/>
      <c r="O845" s="474"/>
      <c r="P845" s="474"/>
      <c r="Q845" s="474"/>
      <c r="R845" s="474"/>
      <c r="S845" s="474"/>
      <c r="T845" s="474"/>
      <c r="U845" s="474"/>
      <c r="V845" s="474"/>
      <c r="W845" s="474"/>
      <c r="X845" s="474"/>
      <c r="Y845" s="474"/>
      <c r="Z845" s="474"/>
    </row>
    <row r="846" spans="1:26" ht="12.75" customHeight="1" x14ac:dyDescent="0.25">
      <c r="A846" s="514"/>
      <c r="B846" s="519"/>
      <c r="C846" s="519"/>
      <c r="D846" s="519"/>
      <c r="E846" s="519"/>
      <c r="F846" s="519"/>
      <c r="G846" s="519"/>
      <c r="H846" s="519"/>
      <c r="I846" s="514"/>
      <c r="J846" s="519"/>
      <c r="K846" s="474"/>
      <c r="L846" s="474"/>
      <c r="M846" s="474"/>
      <c r="N846" s="474"/>
      <c r="O846" s="474"/>
      <c r="P846" s="474"/>
      <c r="Q846" s="474"/>
      <c r="R846" s="474"/>
      <c r="S846" s="474"/>
      <c r="T846" s="474"/>
      <c r="U846" s="474"/>
      <c r="V846" s="474"/>
      <c r="W846" s="474"/>
      <c r="X846" s="474"/>
      <c r="Y846" s="474"/>
      <c r="Z846" s="474"/>
    </row>
    <row r="847" spans="1:26" ht="12.75" customHeight="1" x14ac:dyDescent="0.25">
      <c r="A847" s="514"/>
      <c r="B847" s="519"/>
      <c r="C847" s="519"/>
      <c r="D847" s="519"/>
      <c r="E847" s="519"/>
      <c r="F847" s="519"/>
      <c r="G847" s="519"/>
      <c r="H847" s="519"/>
      <c r="I847" s="514"/>
      <c r="J847" s="519"/>
      <c r="K847" s="474"/>
      <c r="L847" s="474"/>
      <c r="M847" s="474"/>
      <c r="N847" s="474"/>
      <c r="O847" s="474"/>
      <c r="P847" s="474"/>
      <c r="Q847" s="474"/>
      <c r="R847" s="474"/>
      <c r="S847" s="474"/>
      <c r="T847" s="474"/>
      <c r="U847" s="474"/>
      <c r="V847" s="474"/>
      <c r="W847" s="474"/>
      <c r="X847" s="474"/>
      <c r="Y847" s="474"/>
      <c r="Z847" s="474"/>
    </row>
    <row r="848" spans="1:26" ht="12.75" customHeight="1" x14ac:dyDescent="0.25">
      <c r="A848" s="514"/>
      <c r="B848" s="519"/>
      <c r="C848" s="519"/>
      <c r="D848" s="519"/>
      <c r="E848" s="519"/>
      <c r="F848" s="519"/>
      <c r="G848" s="519"/>
      <c r="H848" s="519"/>
      <c r="I848" s="514"/>
      <c r="J848" s="519"/>
      <c r="K848" s="474"/>
      <c r="L848" s="474"/>
      <c r="M848" s="474"/>
      <c r="N848" s="474"/>
      <c r="O848" s="474"/>
      <c r="P848" s="474"/>
      <c r="Q848" s="474"/>
      <c r="R848" s="474"/>
      <c r="S848" s="474"/>
      <c r="T848" s="474"/>
      <c r="U848" s="474"/>
      <c r="V848" s="474"/>
      <c r="W848" s="474"/>
      <c r="X848" s="474"/>
      <c r="Y848" s="474"/>
      <c r="Z848" s="474"/>
    </row>
    <row r="849" spans="1:26" ht="12.75" customHeight="1" x14ac:dyDescent="0.25">
      <c r="A849" s="514"/>
      <c r="B849" s="519"/>
      <c r="C849" s="519"/>
      <c r="D849" s="519"/>
      <c r="E849" s="519"/>
      <c r="F849" s="519"/>
      <c r="G849" s="519"/>
      <c r="H849" s="519"/>
      <c r="I849" s="514"/>
      <c r="J849" s="519"/>
      <c r="K849" s="474"/>
      <c r="L849" s="474"/>
      <c r="M849" s="474"/>
      <c r="N849" s="474"/>
      <c r="O849" s="474"/>
      <c r="P849" s="474"/>
      <c r="Q849" s="474"/>
      <c r="R849" s="474"/>
      <c r="S849" s="474"/>
      <c r="T849" s="474"/>
      <c r="U849" s="474"/>
      <c r="V849" s="474"/>
      <c r="W849" s="474"/>
      <c r="X849" s="474"/>
      <c r="Y849" s="474"/>
      <c r="Z849" s="474"/>
    </row>
    <row r="850" spans="1:26" ht="12.75" customHeight="1" x14ac:dyDescent="0.25">
      <c r="A850" s="514"/>
      <c r="B850" s="519"/>
      <c r="C850" s="519"/>
      <c r="D850" s="519"/>
      <c r="E850" s="519"/>
      <c r="F850" s="519"/>
      <c r="G850" s="519"/>
      <c r="H850" s="519"/>
      <c r="I850" s="514"/>
      <c r="J850" s="519"/>
      <c r="K850" s="474"/>
      <c r="L850" s="474"/>
      <c r="M850" s="474"/>
      <c r="N850" s="474"/>
      <c r="O850" s="474"/>
      <c r="P850" s="474"/>
      <c r="Q850" s="474"/>
      <c r="R850" s="474"/>
      <c r="S850" s="474"/>
      <c r="T850" s="474"/>
      <c r="U850" s="474"/>
      <c r="V850" s="474"/>
      <c r="W850" s="474"/>
      <c r="X850" s="474"/>
      <c r="Y850" s="474"/>
      <c r="Z850" s="474"/>
    </row>
    <row r="851" spans="1:26" ht="12.75" customHeight="1" x14ac:dyDescent="0.25">
      <c r="A851" s="514"/>
      <c r="B851" s="519"/>
      <c r="C851" s="519"/>
      <c r="D851" s="519"/>
      <c r="E851" s="519"/>
      <c r="F851" s="519"/>
      <c r="G851" s="519"/>
      <c r="H851" s="519"/>
      <c r="I851" s="514"/>
      <c r="J851" s="519"/>
      <c r="K851" s="474"/>
      <c r="L851" s="474"/>
      <c r="M851" s="474"/>
      <c r="N851" s="474"/>
      <c r="O851" s="474"/>
      <c r="P851" s="474"/>
      <c r="Q851" s="474"/>
      <c r="R851" s="474"/>
      <c r="S851" s="474"/>
      <c r="T851" s="474"/>
      <c r="U851" s="474"/>
      <c r="V851" s="474"/>
      <c r="W851" s="474"/>
      <c r="X851" s="474"/>
      <c r="Y851" s="474"/>
      <c r="Z851" s="474"/>
    </row>
    <row r="852" spans="1:26" ht="12.75" customHeight="1" x14ac:dyDescent="0.25">
      <c r="A852" s="514"/>
      <c r="B852" s="519"/>
      <c r="C852" s="519"/>
      <c r="D852" s="519"/>
      <c r="E852" s="519"/>
      <c r="F852" s="519"/>
      <c r="G852" s="519"/>
      <c r="H852" s="519"/>
      <c r="I852" s="514"/>
      <c r="J852" s="519"/>
      <c r="K852" s="474"/>
      <c r="L852" s="474"/>
      <c r="M852" s="474"/>
      <c r="N852" s="474"/>
      <c r="O852" s="474"/>
      <c r="P852" s="474"/>
      <c r="Q852" s="474"/>
      <c r="R852" s="474"/>
      <c r="S852" s="474"/>
      <c r="T852" s="474"/>
      <c r="U852" s="474"/>
      <c r="V852" s="474"/>
      <c r="W852" s="474"/>
      <c r="X852" s="474"/>
      <c r="Y852" s="474"/>
      <c r="Z852" s="474"/>
    </row>
    <row r="853" spans="1:26" ht="12.75" customHeight="1" x14ac:dyDescent="0.25">
      <c r="A853" s="514"/>
      <c r="B853" s="519"/>
      <c r="C853" s="519"/>
      <c r="D853" s="519"/>
      <c r="E853" s="519"/>
      <c r="F853" s="519"/>
      <c r="G853" s="519"/>
      <c r="H853" s="519"/>
      <c r="I853" s="514"/>
      <c r="J853" s="519"/>
      <c r="K853" s="474"/>
      <c r="L853" s="474"/>
      <c r="M853" s="474"/>
      <c r="N853" s="474"/>
      <c r="O853" s="474"/>
      <c r="P853" s="474"/>
      <c r="Q853" s="474"/>
      <c r="R853" s="474"/>
      <c r="S853" s="474"/>
      <c r="T853" s="474"/>
      <c r="U853" s="474"/>
      <c r="V853" s="474"/>
      <c r="W853" s="474"/>
      <c r="X853" s="474"/>
      <c r="Y853" s="474"/>
      <c r="Z853" s="474"/>
    </row>
    <row r="854" spans="1:26" ht="12.75" customHeight="1" x14ac:dyDescent="0.25">
      <c r="A854" s="514"/>
      <c r="B854" s="519"/>
      <c r="C854" s="519"/>
      <c r="D854" s="519"/>
      <c r="E854" s="519"/>
      <c r="F854" s="519"/>
      <c r="G854" s="519"/>
      <c r="H854" s="519"/>
      <c r="I854" s="514"/>
      <c r="J854" s="519"/>
      <c r="K854" s="474"/>
      <c r="L854" s="474"/>
      <c r="M854" s="474"/>
      <c r="N854" s="474"/>
      <c r="O854" s="474"/>
      <c r="P854" s="474"/>
      <c r="Q854" s="474"/>
      <c r="R854" s="474"/>
      <c r="S854" s="474"/>
      <c r="T854" s="474"/>
      <c r="U854" s="474"/>
      <c r="V854" s="474"/>
      <c r="W854" s="474"/>
      <c r="X854" s="474"/>
      <c r="Y854" s="474"/>
      <c r="Z854" s="474"/>
    </row>
    <row r="855" spans="1:26" ht="12.75" customHeight="1" x14ac:dyDescent="0.25">
      <c r="A855" s="514"/>
      <c r="B855" s="519"/>
      <c r="C855" s="519"/>
      <c r="D855" s="519"/>
      <c r="E855" s="519"/>
      <c r="F855" s="519"/>
      <c r="G855" s="519"/>
      <c r="H855" s="519"/>
      <c r="I855" s="514"/>
      <c r="J855" s="519"/>
      <c r="K855" s="474"/>
      <c r="L855" s="474"/>
      <c r="M855" s="474"/>
      <c r="N855" s="474"/>
      <c r="O855" s="474"/>
      <c r="P855" s="474"/>
      <c r="Q855" s="474"/>
      <c r="R855" s="474"/>
      <c r="S855" s="474"/>
      <c r="T855" s="474"/>
      <c r="U855" s="474"/>
      <c r="V855" s="474"/>
      <c r="W855" s="474"/>
      <c r="X855" s="474"/>
      <c r="Y855" s="474"/>
      <c r="Z855" s="474"/>
    </row>
    <row r="856" spans="1:26" ht="12.75" customHeight="1" x14ac:dyDescent="0.25">
      <c r="A856" s="514"/>
      <c r="B856" s="519"/>
      <c r="C856" s="519"/>
      <c r="D856" s="519"/>
      <c r="E856" s="519"/>
      <c r="F856" s="519"/>
      <c r="G856" s="519"/>
      <c r="H856" s="519"/>
      <c r="I856" s="514"/>
      <c r="J856" s="519"/>
      <c r="K856" s="474"/>
      <c r="L856" s="474"/>
      <c r="M856" s="474"/>
      <c r="N856" s="474"/>
      <c r="O856" s="474"/>
      <c r="P856" s="474"/>
      <c r="Q856" s="474"/>
      <c r="R856" s="474"/>
      <c r="S856" s="474"/>
      <c r="T856" s="474"/>
      <c r="U856" s="474"/>
      <c r="V856" s="474"/>
      <c r="W856" s="474"/>
      <c r="X856" s="474"/>
      <c r="Y856" s="474"/>
      <c r="Z856" s="474"/>
    </row>
    <row r="857" spans="1:26" ht="12.75" customHeight="1" x14ac:dyDescent="0.25">
      <c r="A857" s="514"/>
      <c r="B857" s="519"/>
      <c r="C857" s="519"/>
      <c r="D857" s="519"/>
      <c r="E857" s="519"/>
      <c r="F857" s="519"/>
      <c r="G857" s="519"/>
      <c r="H857" s="519"/>
      <c r="I857" s="514"/>
      <c r="J857" s="519"/>
      <c r="K857" s="474"/>
      <c r="L857" s="474"/>
      <c r="M857" s="474"/>
      <c r="N857" s="474"/>
      <c r="O857" s="474"/>
      <c r="P857" s="474"/>
      <c r="Q857" s="474"/>
      <c r="R857" s="474"/>
      <c r="S857" s="474"/>
      <c r="T857" s="474"/>
      <c r="U857" s="474"/>
      <c r="V857" s="474"/>
      <c r="W857" s="474"/>
      <c r="X857" s="474"/>
      <c r="Y857" s="474"/>
      <c r="Z857" s="474"/>
    </row>
    <row r="858" spans="1:26" ht="12.75" customHeight="1" x14ac:dyDescent="0.25">
      <c r="A858" s="514"/>
      <c r="B858" s="519"/>
      <c r="C858" s="519"/>
      <c r="D858" s="519"/>
      <c r="E858" s="519"/>
      <c r="F858" s="519"/>
      <c r="G858" s="519"/>
      <c r="H858" s="519"/>
      <c r="I858" s="514"/>
      <c r="J858" s="519"/>
      <c r="K858" s="474"/>
      <c r="L858" s="474"/>
      <c r="M858" s="474"/>
      <c r="N858" s="474"/>
      <c r="O858" s="474"/>
      <c r="P858" s="474"/>
      <c r="Q858" s="474"/>
      <c r="R858" s="474"/>
      <c r="S858" s="474"/>
      <c r="T858" s="474"/>
      <c r="U858" s="474"/>
      <c r="V858" s="474"/>
      <c r="W858" s="474"/>
      <c r="X858" s="474"/>
      <c r="Y858" s="474"/>
      <c r="Z858" s="474"/>
    </row>
    <row r="859" spans="1:26" ht="12.75" customHeight="1" x14ac:dyDescent="0.25">
      <c r="A859" s="514"/>
      <c r="B859" s="519"/>
      <c r="C859" s="519"/>
      <c r="D859" s="519"/>
      <c r="E859" s="519"/>
      <c r="F859" s="519"/>
      <c r="G859" s="519"/>
      <c r="H859" s="519"/>
      <c r="I859" s="514"/>
      <c r="J859" s="519"/>
      <c r="K859" s="474"/>
      <c r="L859" s="474"/>
      <c r="M859" s="474"/>
      <c r="N859" s="474"/>
      <c r="O859" s="474"/>
      <c r="P859" s="474"/>
      <c r="Q859" s="474"/>
      <c r="R859" s="474"/>
      <c r="S859" s="474"/>
      <c r="T859" s="474"/>
      <c r="U859" s="474"/>
      <c r="V859" s="474"/>
      <c r="W859" s="474"/>
      <c r="X859" s="474"/>
      <c r="Y859" s="474"/>
      <c r="Z859" s="474"/>
    </row>
    <row r="860" spans="1:26" ht="12.75" customHeight="1" x14ac:dyDescent="0.25">
      <c r="A860" s="514"/>
      <c r="B860" s="519"/>
      <c r="C860" s="519"/>
      <c r="D860" s="519"/>
      <c r="E860" s="519"/>
      <c r="F860" s="519"/>
      <c r="G860" s="519"/>
      <c r="H860" s="519"/>
      <c r="I860" s="514"/>
      <c r="J860" s="519"/>
      <c r="K860" s="474"/>
      <c r="L860" s="474"/>
      <c r="M860" s="474"/>
      <c r="N860" s="474"/>
      <c r="O860" s="474"/>
      <c r="P860" s="474"/>
      <c r="Q860" s="474"/>
      <c r="R860" s="474"/>
      <c r="S860" s="474"/>
      <c r="T860" s="474"/>
      <c r="U860" s="474"/>
      <c r="V860" s="474"/>
      <c r="W860" s="474"/>
      <c r="X860" s="474"/>
      <c r="Y860" s="474"/>
      <c r="Z860" s="474"/>
    </row>
    <row r="861" spans="1:26" ht="12.75" customHeight="1" x14ac:dyDescent="0.25">
      <c r="A861" s="514"/>
      <c r="B861" s="519"/>
      <c r="C861" s="519"/>
      <c r="D861" s="519"/>
      <c r="E861" s="519"/>
      <c r="F861" s="519"/>
      <c r="G861" s="519"/>
      <c r="H861" s="519"/>
      <c r="I861" s="514"/>
      <c r="J861" s="519"/>
      <c r="K861" s="474"/>
      <c r="L861" s="474"/>
      <c r="M861" s="474"/>
      <c r="N861" s="474"/>
      <c r="O861" s="474"/>
      <c r="P861" s="474"/>
      <c r="Q861" s="474"/>
      <c r="R861" s="474"/>
      <c r="S861" s="474"/>
      <c r="T861" s="474"/>
      <c r="U861" s="474"/>
      <c r="V861" s="474"/>
      <c r="W861" s="474"/>
      <c r="X861" s="474"/>
      <c r="Y861" s="474"/>
      <c r="Z861" s="474"/>
    </row>
    <row r="862" spans="1:26" ht="12.75" customHeight="1" x14ac:dyDescent="0.25">
      <c r="A862" s="514"/>
      <c r="B862" s="519"/>
      <c r="C862" s="519"/>
      <c r="D862" s="519"/>
      <c r="E862" s="519"/>
      <c r="F862" s="519"/>
      <c r="G862" s="519"/>
      <c r="H862" s="519"/>
      <c r="I862" s="514"/>
      <c r="J862" s="519"/>
      <c r="K862" s="474"/>
      <c r="L862" s="474"/>
      <c r="M862" s="474"/>
      <c r="N862" s="474"/>
      <c r="O862" s="474"/>
      <c r="P862" s="474"/>
      <c r="Q862" s="474"/>
      <c r="R862" s="474"/>
      <c r="S862" s="474"/>
      <c r="T862" s="474"/>
      <c r="U862" s="474"/>
      <c r="V862" s="474"/>
      <c r="W862" s="474"/>
      <c r="X862" s="474"/>
      <c r="Y862" s="474"/>
      <c r="Z862" s="474"/>
    </row>
    <row r="863" spans="1:26" ht="12.75" customHeight="1" x14ac:dyDescent="0.25">
      <c r="A863" s="514"/>
      <c r="B863" s="519"/>
      <c r="C863" s="519"/>
      <c r="D863" s="519"/>
      <c r="E863" s="519"/>
      <c r="F863" s="519"/>
      <c r="G863" s="519"/>
      <c r="H863" s="519"/>
      <c r="I863" s="514"/>
      <c r="J863" s="519"/>
      <c r="K863" s="474"/>
      <c r="L863" s="474"/>
      <c r="M863" s="474"/>
      <c r="N863" s="474"/>
      <c r="O863" s="474"/>
      <c r="P863" s="474"/>
      <c r="Q863" s="474"/>
      <c r="R863" s="474"/>
      <c r="S863" s="474"/>
      <c r="T863" s="474"/>
      <c r="U863" s="474"/>
      <c r="V863" s="474"/>
      <c r="W863" s="474"/>
      <c r="X863" s="474"/>
      <c r="Y863" s="474"/>
      <c r="Z863" s="474"/>
    </row>
    <row r="864" spans="1:26" ht="12.75" customHeight="1" x14ac:dyDescent="0.25">
      <c r="A864" s="514"/>
      <c r="B864" s="519"/>
      <c r="C864" s="519"/>
      <c r="D864" s="519"/>
      <c r="E864" s="519"/>
      <c r="F864" s="519"/>
      <c r="G864" s="519"/>
      <c r="H864" s="519"/>
      <c r="I864" s="514"/>
      <c r="J864" s="519"/>
      <c r="K864" s="474"/>
      <c r="L864" s="474"/>
      <c r="M864" s="474"/>
      <c r="N864" s="474"/>
      <c r="O864" s="474"/>
      <c r="P864" s="474"/>
      <c r="Q864" s="474"/>
      <c r="R864" s="474"/>
      <c r="S864" s="474"/>
      <c r="T864" s="474"/>
      <c r="U864" s="474"/>
      <c r="V864" s="474"/>
      <c r="W864" s="474"/>
      <c r="X864" s="474"/>
      <c r="Y864" s="474"/>
      <c r="Z864" s="474"/>
    </row>
    <row r="865" spans="1:26" ht="12.75" customHeight="1" x14ac:dyDescent="0.25">
      <c r="A865" s="514"/>
      <c r="B865" s="519"/>
      <c r="C865" s="519"/>
      <c r="D865" s="519"/>
      <c r="E865" s="519"/>
      <c r="F865" s="519"/>
      <c r="G865" s="519"/>
      <c r="H865" s="519"/>
      <c r="I865" s="514"/>
      <c r="J865" s="519"/>
      <c r="K865" s="474"/>
      <c r="L865" s="474"/>
      <c r="M865" s="474"/>
      <c r="N865" s="474"/>
      <c r="O865" s="474"/>
      <c r="P865" s="474"/>
      <c r="Q865" s="474"/>
      <c r="R865" s="474"/>
      <c r="S865" s="474"/>
      <c r="T865" s="474"/>
      <c r="U865" s="474"/>
      <c r="V865" s="474"/>
      <c r="W865" s="474"/>
      <c r="X865" s="474"/>
      <c r="Y865" s="474"/>
      <c r="Z865" s="474"/>
    </row>
    <row r="866" spans="1:26" ht="12.75" customHeight="1" x14ac:dyDescent="0.25">
      <c r="A866" s="514"/>
      <c r="B866" s="519"/>
      <c r="C866" s="519"/>
      <c r="D866" s="519"/>
      <c r="E866" s="519"/>
      <c r="F866" s="519"/>
      <c r="G866" s="519"/>
      <c r="H866" s="519"/>
      <c r="I866" s="514"/>
      <c r="J866" s="519"/>
      <c r="K866" s="474"/>
      <c r="L866" s="474"/>
      <c r="M866" s="474"/>
      <c r="N866" s="474"/>
      <c r="O866" s="474"/>
      <c r="P866" s="474"/>
      <c r="Q866" s="474"/>
      <c r="R866" s="474"/>
      <c r="S866" s="474"/>
      <c r="T866" s="474"/>
      <c r="U866" s="474"/>
      <c r="V866" s="474"/>
      <c r="W866" s="474"/>
      <c r="X866" s="474"/>
      <c r="Y866" s="474"/>
      <c r="Z866" s="474"/>
    </row>
    <row r="867" spans="1:26" ht="12.75" customHeight="1" x14ac:dyDescent="0.25">
      <c r="A867" s="514"/>
      <c r="B867" s="519"/>
      <c r="C867" s="519"/>
      <c r="D867" s="519"/>
      <c r="E867" s="519"/>
      <c r="F867" s="519"/>
      <c r="G867" s="519"/>
      <c r="H867" s="519"/>
      <c r="I867" s="514"/>
      <c r="J867" s="519"/>
      <c r="K867" s="474"/>
      <c r="L867" s="474"/>
      <c r="M867" s="474"/>
      <c r="N867" s="474"/>
      <c r="O867" s="474"/>
      <c r="P867" s="474"/>
      <c r="Q867" s="474"/>
      <c r="R867" s="474"/>
      <c r="S867" s="474"/>
      <c r="T867" s="474"/>
      <c r="U867" s="474"/>
      <c r="V867" s="474"/>
      <c r="W867" s="474"/>
      <c r="X867" s="474"/>
      <c r="Y867" s="474"/>
      <c r="Z867" s="474"/>
    </row>
    <row r="868" spans="1:26" ht="12.75" customHeight="1" x14ac:dyDescent="0.25">
      <c r="A868" s="514"/>
      <c r="B868" s="519"/>
      <c r="C868" s="519"/>
      <c r="D868" s="519"/>
      <c r="E868" s="519"/>
      <c r="F868" s="519"/>
      <c r="G868" s="519"/>
      <c r="H868" s="519"/>
      <c r="I868" s="514"/>
      <c r="J868" s="519"/>
      <c r="K868" s="474"/>
      <c r="L868" s="474"/>
      <c r="M868" s="474"/>
      <c r="N868" s="474"/>
      <c r="O868" s="474"/>
      <c r="P868" s="474"/>
      <c r="Q868" s="474"/>
      <c r="R868" s="474"/>
      <c r="S868" s="474"/>
      <c r="T868" s="474"/>
      <c r="U868" s="474"/>
      <c r="V868" s="474"/>
      <c r="W868" s="474"/>
      <c r="X868" s="474"/>
      <c r="Y868" s="474"/>
      <c r="Z868" s="474"/>
    </row>
    <row r="869" spans="1:26" ht="12.75" customHeight="1" x14ac:dyDescent="0.25">
      <c r="A869" s="514"/>
      <c r="B869" s="519"/>
      <c r="C869" s="519"/>
      <c r="D869" s="519"/>
      <c r="E869" s="519"/>
      <c r="F869" s="519"/>
      <c r="G869" s="519"/>
      <c r="H869" s="519"/>
      <c r="I869" s="514"/>
      <c r="J869" s="519"/>
      <c r="K869" s="474"/>
      <c r="L869" s="474"/>
      <c r="M869" s="474"/>
      <c r="N869" s="474"/>
      <c r="O869" s="474"/>
      <c r="P869" s="474"/>
      <c r="Q869" s="474"/>
      <c r="R869" s="474"/>
      <c r="S869" s="474"/>
      <c r="T869" s="474"/>
      <c r="U869" s="474"/>
      <c r="V869" s="474"/>
      <c r="W869" s="474"/>
      <c r="X869" s="474"/>
      <c r="Y869" s="474"/>
      <c r="Z869" s="474"/>
    </row>
    <row r="870" spans="1:26" ht="12.75" customHeight="1" x14ac:dyDescent="0.25">
      <c r="A870" s="514"/>
      <c r="B870" s="519"/>
      <c r="C870" s="519"/>
      <c r="D870" s="519"/>
      <c r="E870" s="519"/>
      <c r="F870" s="519"/>
      <c r="G870" s="519"/>
      <c r="H870" s="519"/>
      <c r="I870" s="514"/>
      <c r="J870" s="519"/>
      <c r="K870" s="474"/>
      <c r="L870" s="474"/>
      <c r="M870" s="474"/>
      <c r="N870" s="474"/>
      <c r="O870" s="474"/>
      <c r="P870" s="474"/>
      <c r="Q870" s="474"/>
      <c r="R870" s="474"/>
      <c r="S870" s="474"/>
      <c r="T870" s="474"/>
      <c r="U870" s="474"/>
      <c r="V870" s="474"/>
      <c r="W870" s="474"/>
      <c r="X870" s="474"/>
      <c r="Y870" s="474"/>
      <c r="Z870" s="474"/>
    </row>
    <row r="871" spans="1:26" ht="12.75" customHeight="1" x14ac:dyDescent="0.25">
      <c r="A871" s="514"/>
      <c r="B871" s="519"/>
      <c r="C871" s="519"/>
      <c r="D871" s="519"/>
      <c r="E871" s="519"/>
      <c r="F871" s="519"/>
      <c r="G871" s="519"/>
      <c r="H871" s="519"/>
      <c r="I871" s="514"/>
      <c r="J871" s="519"/>
      <c r="K871" s="474"/>
      <c r="L871" s="474"/>
      <c r="M871" s="474"/>
      <c r="N871" s="474"/>
      <c r="O871" s="474"/>
      <c r="P871" s="474"/>
      <c r="Q871" s="474"/>
      <c r="R871" s="474"/>
      <c r="S871" s="474"/>
      <c r="T871" s="474"/>
      <c r="U871" s="474"/>
      <c r="V871" s="474"/>
      <c r="W871" s="474"/>
      <c r="X871" s="474"/>
      <c r="Y871" s="474"/>
      <c r="Z871" s="474"/>
    </row>
    <row r="872" spans="1:26" ht="12.75" customHeight="1" x14ac:dyDescent="0.25">
      <c r="A872" s="514"/>
      <c r="B872" s="519"/>
      <c r="C872" s="519"/>
      <c r="D872" s="519"/>
      <c r="E872" s="519"/>
      <c r="F872" s="519"/>
      <c r="G872" s="519"/>
      <c r="H872" s="519"/>
      <c r="I872" s="514"/>
      <c r="J872" s="519"/>
      <c r="K872" s="474"/>
      <c r="L872" s="474"/>
      <c r="M872" s="474"/>
      <c r="N872" s="474"/>
      <c r="O872" s="474"/>
      <c r="P872" s="474"/>
      <c r="Q872" s="474"/>
      <c r="R872" s="474"/>
      <c r="S872" s="474"/>
      <c r="T872" s="474"/>
      <c r="U872" s="474"/>
      <c r="V872" s="474"/>
      <c r="W872" s="474"/>
      <c r="X872" s="474"/>
      <c r="Y872" s="474"/>
      <c r="Z872" s="474"/>
    </row>
    <row r="873" spans="1:26" ht="12.75" customHeight="1" x14ac:dyDescent="0.25">
      <c r="A873" s="514"/>
      <c r="B873" s="519"/>
      <c r="C873" s="519"/>
      <c r="D873" s="519"/>
      <c r="E873" s="519"/>
      <c r="F873" s="519"/>
      <c r="G873" s="519"/>
      <c r="H873" s="519"/>
      <c r="I873" s="514"/>
      <c r="J873" s="519"/>
      <c r="K873" s="474"/>
      <c r="L873" s="474"/>
      <c r="M873" s="474"/>
      <c r="N873" s="474"/>
      <c r="O873" s="474"/>
      <c r="P873" s="474"/>
      <c r="Q873" s="474"/>
      <c r="R873" s="474"/>
      <c r="S873" s="474"/>
      <c r="T873" s="474"/>
      <c r="U873" s="474"/>
      <c r="V873" s="474"/>
      <c r="W873" s="474"/>
      <c r="X873" s="474"/>
      <c r="Y873" s="474"/>
      <c r="Z873" s="474"/>
    </row>
    <row r="874" spans="1:26" ht="12.75" customHeight="1" x14ac:dyDescent="0.25">
      <c r="A874" s="514"/>
      <c r="B874" s="519"/>
      <c r="C874" s="519"/>
      <c r="D874" s="519"/>
      <c r="E874" s="519"/>
      <c r="F874" s="519"/>
      <c r="G874" s="519"/>
      <c r="H874" s="519"/>
      <c r="I874" s="514"/>
      <c r="J874" s="519"/>
      <c r="K874" s="474"/>
      <c r="L874" s="474"/>
      <c r="M874" s="474"/>
      <c r="N874" s="474"/>
      <c r="O874" s="474"/>
      <c r="P874" s="474"/>
      <c r="Q874" s="474"/>
      <c r="R874" s="474"/>
      <c r="S874" s="474"/>
      <c r="T874" s="474"/>
      <c r="U874" s="474"/>
      <c r="V874" s="474"/>
      <c r="W874" s="474"/>
      <c r="X874" s="474"/>
      <c r="Y874" s="474"/>
      <c r="Z874" s="474"/>
    </row>
    <row r="875" spans="1:26" ht="12.75" customHeight="1" x14ac:dyDescent="0.25">
      <c r="A875" s="514"/>
      <c r="B875" s="519"/>
      <c r="C875" s="519"/>
      <c r="D875" s="519"/>
      <c r="E875" s="519"/>
      <c r="F875" s="519"/>
      <c r="G875" s="519"/>
      <c r="H875" s="519"/>
      <c r="I875" s="514"/>
      <c r="J875" s="519"/>
      <c r="K875" s="474"/>
      <c r="L875" s="474"/>
      <c r="M875" s="474"/>
      <c r="N875" s="474"/>
      <c r="O875" s="474"/>
      <c r="P875" s="474"/>
      <c r="Q875" s="474"/>
      <c r="R875" s="474"/>
      <c r="S875" s="474"/>
      <c r="T875" s="474"/>
      <c r="U875" s="474"/>
      <c r="V875" s="474"/>
      <c r="W875" s="474"/>
      <c r="X875" s="474"/>
      <c r="Y875" s="474"/>
      <c r="Z875" s="474"/>
    </row>
    <row r="876" spans="1:26" ht="12.75" customHeight="1" x14ac:dyDescent="0.25">
      <c r="A876" s="514"/>
      <c r="B876" s="519"/>
      <c r="C876" s="519"/>
      <c r="D876" s="519"/>
      <c r="E876" s="519"/>
      <c r="F876" s="519"/>
      <c r="G876" s="519"/>
      <c r="H876" s="519"/>
      <c r="I876" s="514"/>
      <c r="J876" s="519"/>
      <c r="K876" s="474"/>
      <c r="L876" s="474"/>
      <c r="M876" s="474"/>
      <c r="N876" s="474"/>
      <c r="O876" s="474"/>
      <c r="P876" s="474"/>
      <c r="Q876" s="474"/>
      <c r="R876" s="474"/>
      <c r="S876" s="474"/>
      <c r="T876" s="474"/>
      <c r="U876" s="474"/>
      <c r="V876" s="474"/>
      <c r="W876" s="474"/>
      <c r="X876" s="474"/>
      <c r="Y876" s="474"/>
      <c r="Z876" s="474"/>
    </row>
    <row r="877" spans="1:26" ht="12.75" customHeight="1" x14ac:dyDescent="0.25">
      <c r="A877" s="514"/>
      <c r="B877" s="519"/>
      <c r="C877" s="519"/>
      <c r="D877" s="519"/>
      <c r="E877" s="519"/>
      <c r="F877" s="519"/>
      <c r="G877" s="519"/>
      <c r="H877" s="519"/>
      <c r="I877" s="514"/>
      <c r="J877" s="519"/>
      <c r="K877" s="474"/>
      <c r="L877" s="474"/>
      <c r="M877" s="474"/>
      <c r="N877" s="474"/>
      <c r="O877" s="474"/>
      <c r="P877" s="474"/>
      <c r="Q877" s="474"/>
      <c r="R877" s="474"/>
      <c r="S877" s="474"/>
      <c r="T877" s="474"/>
      <c r="U877" s="474"/>
      <c r="V877" s="474"/>
      <c r="W877" s="474"/>
      <c r="X877" s="474"/>
      <c r="Y877" s="474"/>
      <c r="Z877" s="474"/>
    </row>
    <row r="878" spans="1:26" ht="12.75" customHeight="1" x14ac:dyDescent="0.25">
      <c r="A878" s="514"/>
      <c r="B878" s="519"/>
      <c r="C878" s="519"/>
      <c r="D878" s="519"/>
      <c r="E878" s="519"/>
      <c r="F878" s="519"/>
      <c r="G878" s="519"/>
      <c r="H878" s="519"/>
      <c r="I878" s="514"/>
      <c r="J878" s="519"/>
      <c r="K878" s="474"/>
      <c r="L878" s="474"/>
      <c r="M878" s="474"/>
      <c r="N878" s="474"/>
      <c r="O878" s="474"/>
      <c r="P878" s="474"/>
      <c r="Q878" s="474"/>
      <c r="R878" s="474"/>
      <c r="S878" s="474"/>
      <c r="T878" s="474"/>
      <c r="U878" s="474"/>
      <c r="V878" s="474"/>
      <c r="W878" s="474"/>
      <c r="X878" s="474"/>
      <c r="Y878" s="474"/>
      <c r="Z878" s="474"/>
    </row>
    <row r="879" spans="1:26" ht="12.75" customHeight="1" x14ac:dyDescent="0.25">
      <c r="A879" s="514"/>
      <c r="B879" s="519"/>
      <c r="C879" s="519"/>
      <c r="D879" s="519"/>
      <c r="E879" s="519"/>
      <c r="F879" s="519"/>
      <c r="G879" s="519"/>
      <c r="H879" s="519"/>
      <c r="I879" s="514"/>
      <c r="J879" s="519"/>
      <c r="K879" s="474"/>
      <c r="L879" s="474"/>
      <c r="M879" s="474"/>
      <c r="N879" s="474"/>
      <c r="O879" s="474"/>
      <c r="P879" s="474"/>
      <c r="Q879" s="474"/>
      <c r="R879" s="474"/>
      <c r="S879" s="474"/>
      <c r="T879" s="474"/>
      <c r="U879" s="474"/>
      <c r="V879" s="474"/>
      <c r="W879" s="474"/>
      <c r="X879" s="474"/>
      <c r="Y879" s="474"/>
      <c r="Z879" s="474"/>
    </row>
    <row r="880" spans="1:26" ht="12.75" customHeight="1" x14ac:dyDescent="0.25">
      <c r="A880" s="514"/>
      <c r="B880" s="519"/>
      <c r="C880" s="519"/>
      <c r="D880" s="519"/>
      <c r="E880" s="519"/>
      <c r="F880" s="519"/>
      <c r="G880" s="519"/>
      <c r="H880" s="519"/>
      <c r="I880" s="514"/>
      <c r="J880" s="519"/>
      <c r="K880" s="474"/>
      <c r="L880" s="474"/>
      <c r="M880" s="474"/>
      <c r="N880" s="474"/>
      <c r="O880" s="474"/>
      <c r="P880" s="474"/>
      <c r="Q880" s="474"/>
      <c r="R880" s="474"/>
      <c r="S880" s="474"/>
      <c r="T880" s="474"/>
      <c r="U880" s="474"/>
      <c r="V880" s="474"/>
      <c r="W880" s="474"/>
      <c r="X880" s="474"/>
      <c r="Y880" s="474"/>
      <c r="Z880" s="474"/>
    </row>
    <row r="881" spans="1:26" ht="12.75" customHeight="1" x14ac:dyDescent="0.25">
      <c r="A881" s="514"/>
      <c r="B881" s="519"/>
      <c r="C881" s="519"/>
      <c r="D881" s="519"/>
      <c r="E881" s="519"/>
      <c r="F881" s="519"/>
      <c r="G881" s="519"/>
      <c r="H881" s="519"/>
      <c r="I881" s="514"/>
      <c r="J881" s="519"/>
      <c r="K881" s="474"/>
      <c r="L881" s="474"/>
      <c r="M881" s="474"/>
      <c r="N881" s="474"/>
      <c r="O881" s="474"/>
      <c r="P881" s="474"/>
      <c r="Q881" s="474"/>
      <c r="R881" s="474"/>
      <c r="S881" s="474"/>
      <c r="T881" s="474"/>
      <c r="U881" s="474"/>
      <c r="V881" s="474"/>
      <c r="W881" s="474"/>
      <c r="X881" s="474"/>
      <c r="Y881" s="474"/>
      <c r="Z881" s="474"/>
    </row>
    <row r="882" spans="1:26" ht="12.75" customHeight="1" x14ac:dyDescent="0.25">
      <c r="A882" s="514"/>
      <c r="B882" s="519"/>
      <c r="C882" s="519"/>
      <c r="D882" s="519"/>
      <c r="E882" s="519"/>
      <c r="F882" s="519"/>
      <c r="G882" s="519"/>
      <c r="H882" s="519"/>
      <c r="I882" s="514"/>
      <c r="J882" s="519"/>
      <c r="K882" s="474"/>
      <c r="L882" s="474"/>
      <c r="M882" s="474"/>
      <c r="N882" s="474"/>
      <c r="O882" s="474"/>
      <c r="P882" s="474"/>
      <c r="Q882" s="474"/>
      <c r="R882" s="474"/>
      <c r="S882" s="474"/>
      <c r="T882" s="474"/>
      <c r="U882" s="474"/>
      <c r="V882" s="474"/>
      <c r="W882" s="474"/>
      <c r="X882" s="474"/>
      <c r="Y882" s="474"/>
      <c r="Z882" s="474"/>
    </row>
    <row r="883" spans="1:26" ht="12.75" customHeight="1" x14ac:dyDescent="0.25">
      <c r="A883" s="514"/>
      <c r="B883" s="519"/>
      <c r="C883" s="519"/>
      <c r="D883" s="519"/>
      <c r="E883" s="519"/>
      <c r="F883" s="519"/>
      <c r="G883" s="519"/>
      <c r="H883" s="519"/>
      <c r="I883" s="514"/>
      <c r="J883" s="519"/>
      <c r="K883" s="474"/>
      <c r="L883" s="474"/>
      <c r="M883" s="474"/>
      <c r="N883" s="474"/>
      <c r="O883" s="474"/>
      <c r="P883" s="474"/>
      <c r="Q883" s="474"/>
      <c r="R883" s="474"/>
      <c r="S883" s="474"/>
      <c r="T883" s="474"/>
      <c r="U883" s="474"/>
      <c r="V883" s="474"/>
      <c r="W883" s="474"/>
      <c r="X883" s="474"/>
      <c r="Y883" s="474"/>
      <c r="Z883" s="474"/>
    </row>
    <row r="884" spans="1:26" ht="12.75" customHeight="1" x14ac:dyDescent="0.25">
      <c r="A884" s="514"/>
      <c r="B884" s="519"/>
      <c r="C884" s="519"/>
      <c r="D884" s="519"/>
      <c r="E884" s="519"/>
      <c r="F884" s="519"/>
      <c r="G884" s="519"/>
      <c r="H884" s="519"/>
      <c r="I884" s="514"/>
      <c r="J884" s="519"/>
      <c r="K884" s="474"/>
      <c r="L884" s="474"/>
      <c r="M884" s="474"/>
      <c r="N884" s="474"/>
      <c r="O884" s="474"/>
      <c r="P884" s="474"/>
      <c r="Q884" s="474"/>
      <c r="R884" s="474"/>
      <c r="S884" s="474"/>
      <c r="T884" s="474"/>
      <c r="U884" s="474"/>
      <c r="V884" s="474"/>
      <c r="W884" s="474"/>
      <c r="X884" s="474"/>
      <c r="Y884" s="474"/>
      <c r="Z884" s="474"/>
    </row>
    <row r="885" spans="1:26" ht="12.75" customHeight="1" x14ac:dyDescent="0.25">
      <c r="A885" s="514"/>
      <c r="B885" s="519"/>
      <c r="C885" s="519"/>
      <c r="D885" s="519"/>
      <c r="E885" s="519"/>
      <c r="F885" s="519"/>
      <c r="G885" s="519"/>
      <c r="H885" s="519"/>
      <c r="I885" s="514"/>
      <c r="J885" s="519"/>
      <c r="K885" s="474"/>
      <c r="L885" s="474"/>
      <c r="M885" s="474"/>
      <c r="N885" s="474"/>
      <c r="O885" s="474"/>
      <c r="P885" s="474"/>
      <c r="Q885" s="474"/>
      <c r="R885" s="474"/>
      <c r="S885" s="474"/>
      <c r="T885" s="474"/>
      <c r="U885" s="474"/>
      <c r="V885" s="474"/>
      <c r="W885" s="474"/>
      <c r="X885" s="474"/>
      <c r="Y885" s="474"/>
      <c r="Z885" s="474"/>
    </row>
    <row r="886" spans="1:26" ht="12.75" customHeight="1" x14ac:dyDescent="0.25">
      <c r="A886" s="514"/>
      <c r="B886" s="519"/>
      <c r="C886" s="519"/>
      <c r="D886" s="519"/>
      <c r="E886" s="519"/>
      <c r="F886" s="519"/>
      <c r="G886" s="519"/>
      <c r="H886" s="519"/>
      <c r="I886" s="514"/>
      <c r="J886" s="519"/>
      <c r="K886" s="474"/>
      <c r="L886" s="474"/>
      <c r="M886" s="474"/>
      <c r="N886" s="474"/>
      <c r="O886" s="474"/>
      <c r="P886" s="474"/>
      <c r="Q886" s="474"/>
      <c r="R886" s="474"/>
      <c r="S886" s="474"/>
      <c r="T886" s="474"/>
      <c r="U886" s="474"/>
      <c r="V886" s="474"/>
      <c r="W886" s="474"/>
      <c r="X886" s="474"/>
      <c r="Y886" s="474"/>
      <c r="Z886" s="474"/>
    </row>
    <row r="887" spans="1:26" ht="12.75" customHeight="1" x14ac:dyDescent="0.25">
      <c r="A887" s="514"/>
      <c r="B887" s="519"/>
      <c r="C887" s="519"/>
      <c r="D887" s="519"/>
      <c r="E887" s="519"/>
      <c r="F887" s="519"/>
      <c r="G887" s="519"/>
      <c r="H887" s="519"/>
      <c r="I887" s="514"/>
      <c r="J887" s="519"/>
      <c r="K887" s="474"/>
      <c r="L887" s="474"/>
      <c r="M887" s="474"/>
      <c r="N887" s="474"/>
      <c r="O887" s="474"/>
      <c r="P887" s="474"/>
      <c r="Q887" s="474"/>
      <c r="R887" s="474"/>
      <c r="S887" s="474"/>
      <c r="T887" s="474"/>
      <c r="U887" s="474"/>
      <c r="V887" s="474"/>
      <c r="W887" s="474"/>
      <c r="X887" s="474"/>
      <c r="Y887" s="474"/>
      <c r="Z887" s="474"/>
    </row>
    <row r="888" spans="1:26" ht="12.75" customHeight="1" x14ac:dyDescent="0.25">
      <c r="A888" s="514"/>
      <c r="B888" s="519"/>
      <c r="C888" s="519"/>
      <c r="D888" s="519"/>
      <c r="E888" s="519"/>
      <c r="F888" s="519"/>
      <c r="G888" s="519"/>
      <c r="H888" s="519"/>
      <c r="I888" s="514"/>
      <c r="J888" s="519"/>
      <c r="K888" s="474"/>
      <c r="L888" s="474"/>
      <c r="M888" s="474"/>
      <c r="N888" s="474"/>
      <c r="O888" s="474"/>
      <c r="P888" s="474"/>
      <c r="Q888" s="474"/>
      <c r="R888" s="474"/>
      <c r="S888" s="474"/>
      <c r="T888" s="474"/>
      <c r="U888" s="474"/>
      <c r="V888" s="474"/>
      <c r="W888" s="474"/>
      <c r="X888" s="474"/>
      <c r="Y888" s="474"/>
      <c r="Z888" s="474"/>
    </row>
    <row r="889" spans="1:26" ht="12.75" customHeight="1" x14ac:dyDescent="0.25">
      <c r="A889" s="514"/>
      <c r="B889" s="519"/>
      <c r="C889" s="519"/>
      <c r="D889" s="519"/>
      <c r="E889" s="519"/>
      <c r="F889" s="519"/>
      <c r="G889" s="519"/>
      <c r="H889" s="519"/>
      <c r="I889" s="514"/>
      <c r="J889" s="519"/>
      <c r="K889" s="474"/>
      <c r="L889" s="474"/>
      <c r="M889" s="474"/>
      <c r="N889" s="474"/>
      <c r="O889" s="474"/>
      <c r="P889" s="474"/>
      <c r="Q889" s="474"/>
      <c r="R889" s="474"/>
      <c r="S889" s="474"/>
      <c r="T889" s="474"/>
      <c r="U889" s="474"/>
      <c r="V889" s="474"/>
      <c r="W889" s="474"/>
      <c r="X889" s="474"/>
      <c r="Y889" s="474"/>
      <c r="Z889" s="474"/>
    </row>
    <row r="890" spans="1:26" ht="12.75" customHeight="1" x14ac:dyDescent="0.25">
      <c r="A890" s="514"/>
      <c r="B890" s="519"/>
      <c r="C890" s="519"/>
      <c r="D890" s="519"/>
      <c r="E890" s="519"/>
      <c r="F890" s="519"/>
      <c r="G890" s="519"/>
      <c r="H890" s="519"/>
      <c r="I890" s="514"/>
      <c r="J890" s="519"/>
      <c r="K890" s="474"/>
      <c r="L890" s="474"/>
      <c r="M890" s="474"/>
      <c r="N890" s="474"/>
      <c r="O890" s="474"/>
      <c r="P890" s="474"/>
      <c r="Q890" s="474"/>
      <c r="R890" s="474"/>
      <c r="S890" s="474"/>
      <c r="T890" s="474"/>
      <c r="U890" s="474"/>
      <c r="V890" s="474"/>
      <c r="W890" s="474"/>
      <c r="X890" s="474"/>
      <c r="Y890" s="474"/>
      <c r="Z890" s="474"/>
    </row>
    <row r="891" spans="1:26" ht="12.75" customHeight="1" x14ac:dyDescent="0.25">
      <c r="A891" s="514"/>
      <c r="B891" s="519"/>
      <c r="C891" s="519"/>
      <c r="D891" s="519"/>
      <c r="E891" s="519"/>
      <c r="F891" s="519"/>
      <c r="G891" s="519"/>
      <c r="H891" s="519"/>
      <c r="I891" s="514"/>
      <c r="J891" s="519"/>
      <c r="K891" s="474"/>
      <c r="L891" s="474"/>
      <c r="M891" s="474"/>
      <c r="N891" s="474"/>
      <c r="O891" s="474"/>
      <c r="P891" s="474"/>
      <c r="Q891" s="474"/>
      <c r="R891" s="474"/>
      <c r="S891" s="474"/>
      <c r="T891" s="474"/>
      <c r="U891" s="474"/>
      <c r="V891" s="474"/>
      <c r="W891" s="474"/>
      <c r="X891" s="474"/>
      <c r="Y891" s="474"/>
      <c r="Z891" s="474"/>
    </row>
    <row r="892" spans="1:26" ht="12.75" customHeight="1" x14ac:dyDescent="0.25">
      <c r="A892" s="514"/>
      <c r="B892" s="519"/>
      <c r="C892" s="519"/>
      <c r="D892" s="519"/>
      <c r="E892" s="519"/>
      <c r="F892" s="519"/>
      <c r="G892" s="519"/>
      <c r="H892" s="519"/>
      <c r="I892" s="514"/>
      <c r="J892" s="519"/>
      <c r="K892" s="474"/>
      <c r="L892" s="474"/>
      <c r="M892" s="474"/>
      <c r="N892" s="474"/>
      <c r="O892" s="474"/>
      <c r="P892" s="474"/>
      <c r="Q892" s="474"/>
      <c r="R892" s="474"/>
      <c r="S892" s="474"/>
      <c r="T892" s="474"/>
      <c r="U892" s="474"/>
      <c r="V892" s="474"/>
      <c r="W892" s="474"/>
      <c r="X892" s="474"/>
      <c r="Y892" s="474"/>
      <c r="Z892" s="474"/>
    </row>
    <row r="893" spans="1:26" ht="12.75" customHeight="1" x14ac:dyDescent="0.25">
      <c r="A893" s="514"/>
      <c r="B893" s="519"/>
      <c r="C893" s="519"/>
      <c r="D893" s="519"/>
      <c r="E893" s="519"/>
      <c r="F893" s="519"/>
      <c r="G893" s="519"/>
      <c r="H893" s="519"/>
      <c r="I893" s="514"/>
      <c r="J893" s="519"/>
      <c r="K893" s="474"/>
      <c r="L893" s="474"/>
      <c r="M893" s="474"/>
      <c r="N893" s="474"/>
      <c r="O893" s="474"/>
      <c r="P893" s="474"/>
      <c r="Q893" s="474"/>
      <c r="R893" s="474"/>
      <c r="S893" s="474"/>
      <c r="T893" s="474"/>
      <c r="U893" s="474"/>
      <c r="V893" s="474"/>
      <c r="W893" s="474"/>
      <c r="X893" s="474"/>
      <c r="Y893" s="474"/>
      <c r="Z893" s="474"/>
    </row>
    <row r="894" spans="1:26" ht="12.75" customHeight="1" x14ac:dyDescent="0.25">
      <c r="A894" s="514"/>
      <c r="B894" s="519"/>
      <c r="C894" s="519"/>
      <c r="D894" s="519"/>
      <c r="E894" s="519"/>
      <c r="F894" s="519"/>
      <c r="G894" s="519"/>
      <c r="H894" s="519"/>
      <c r="I894" s="514"/>
      <c r="J894" s="519"/>
      <c r="K894" s="474"/>
      <c r="L894" s="474"/>
      <c r="M894" s="474"/>
      <c r="N894" s="474"/>
      <c r="O894" s="474"/>
      <c r="P894" s="474"/>
      <c r="Q894" s="474"/>
      <c r="R894" s="474"/>
      <c r="S894" s="474"/>
      <c r="T894" s="474"/>
      <c r="U894" s="474"/>
      <c r="V894" s="474"/>
      <c r="W894" s="474"/>
      <c r="X894" s="474"/>
      <c r="Y894" s="474"/>
      <c r="Z894" s="474"/>
    </row>
    <row r="895" spans="1:26" ht="12.75" customHeight="1" x14ac:dyDescent="0.25">
      <c r="A895" s="514"/>
      <c r="B895" s="519"/>
      <c r="C895" s="519"/>
      <c r="D895" s="519"/>
      <c r="E895" s="519"/>
      <c r="F895" s="519"/>
      <c r="G895" s="519"/>
      <c r="H895" s="519"/>
      <c r="I895" s="514"/>
      <c r="J895" s="519"/>
      <c r="K895" s="474"/>
      <c r="L895" s="474"/>
      <c r="M895" s="474"/>
      <c r="N895" s="474"/>
      <c r="O895" s="474"/>
      <c r="P895" s="474"/>
      <c r="Q895" s="474"/>
      <c r="R895" s="474"/>
      <c r="S895" s="474"/>
      <c r="T895" s="474"/>
      <c r="U895" s="474"/>
      <c r="V895" s="474"/>
      <c r="W895" s="474"/>
      <c r="X895" s="474"/>
      <c r="Y895" s="474"/>
      <c r="Z895" s="474"/>
    </row>
    <row r="896" spans="1:26" ht="12.75" customHeight="1" x14ac:dyDescent="0.25">
      <c r="A896" s="514"/>
      <c r="B896" s="519"/>
      <c r="C896" s="519"/>
      <c r="D896" s="519"/>
      <c r="E896" s="519"/>
      <c r="F896" s="519"/>
      <c r="G896" s="519"/>
      <c r="H896" s="519"/>
      <c r="I896" s="514"/>
      <c r="J896" s="519"/>
      <c r="K896" s="474"/>
      <c r="L896" s="474"/>
      <c r="M896" s="474"/>
      <c r="N896" s="474"/>
      <c r="O896" s="474"/>
      <c r="P896" s="474"/>
      <c r="Q896" s="474"/>
      <c r="R896" s="474"/>
      <c r="S896" s="474"/>
      <c r="T896" s="474"/>
      <c r="U896" s="474"/>
      <c r="V896" s="474"/>
      <c r="W896" s="474"/>
      <c r="X896" s="474"/>
      <c r="Y896" s="474"/>
      <c r="Z896" s="474"/>
    </row>
    <row r="897" spans="1:26" ht="12.75" customHeight="1" x14ac:dyDescent="0.25">
      <c r="A897" s="514"/>
      <c r="B897" s="519"/>
      <c r="C897" s="519"/>
      <c r="D897" s="519"/>
      <c r="E897" s="519"/>
      <c r="F897" s="519"/>
      <c r="G897" s="519"/>
      <c r="H897" s="519"/>
      <c r="I897" s="514"/>
      <c r="J897" s="519"/>
      <c r="K897" s="474"/>
      <c r="L897" s="474"/>
      <c r="M897" s="474"/>
      <c r="N897" s="474"/>
      <c r="O897" s="474"/>
      <c r="P897" s="474"/>
      <c r="Q897" s="474"/>
      <c r="R897" s="474"/>
      <c r="S897" s="474"/>
      <c r="T897" s="474"/>
      <c r="U897" s="474"/>
      <c r="V897" s="474"/>
      <c r="W897" s="474"/>
      <c r="X897" s="474"/>
      <c r="Y897" s="474"/>
      <c r="Z897" s="474"/>
    </row>
    <row r="898" spans="1:26" ht="12.75" customHeight="1" x14ac:dyDescent="0.25">
      <c r="A898" s="514"/>
      <c r="B898" s="519"/>
      <c r="C898" s="519"/>
      <c r="D898" s="519"/>
      <c r="E898" s="519"/>
      <c r="F898" s="519"/>
      <c r="G898" s="519"/>
      <c r="H898" s="519"/>
      <c r="I898" s="514"/>
      <c r="J898" s="519"/>
      <c r="K898" s="474"/>
      <c r="L898" s="474"/>
      <c r="M898" s="474"/>
      <c r="N898" s="474"/>
      <c r="O898" s="474"/>
      <c r="P898" s="474"/>
      <c r="Q898" s="474"/>
      <c r="R898" s="474"/>
      <c r="S898" s="474"/>
      <c r="T898" s="474"/>
      <c r="U898" s="474"/>
      <c r="V898" s="474"/>
      <c r="W898" s="474"/>
      <c r="X898" s="474"/>
      <c r="Y898" s="474"/>
      <c r="Z898" s="474"/>
    </row>
    <row r="899" spans="1:26" ht="12.75" customHeight="1" x14ac:dyDescent="0.25">
      <c r="A899" s="514"/>
      <c r="B899" s="519"/>
      <c r="C899" s="519"/>
      <c r="D899" s="519"/>
      <c r="E899" s="519"/>
      <c r="F899" s="519"/>
      <c r="G899" s="519"/>
      <c r="H899" s="519"/>
      <c r="I899" s="514"/>
      <c r="J899" s="519"/>
      <c r="K899" s="474"/>
      <c r="L899" s="474"/>
      <c r="M899" s="474"/>
      <c r="N899" s="474"/>
      <c r="O899" s="474"/>
      <c r="P899" s="474"/>
      <c r="Q899" s="474"/>
      <c r="R899" s="474"/>
      <c r="S899" s="474"/>
      <c r="T899" s="474"/>
      <c r="U899" s="474"/>
      <c r="V899" s="474"/>
      <c r="W899" s="474"/>
      <c r="X899" s="474"/>
      <c r="Y899" s="474"/>
      <c r="Z899" s="474"/>
    </row>
    <row r="900" spans="1:26" ht="12.75" customHeight="1" x14ac:dyDescent="0.25">
      <c r="A900" s="514"/>
      <c r="B900" s="519"/>
      <c r="C900" s="519"/>
      <c r="D900" s="519"/>
      <c r="E900" s="519"/>
      <c r="F900" s="519"/>
      <c r="G900" s="519"/>
      <c r="H900" s="519"/>
      <c r="I900" s="514"/>
      <c r="J900" s="519"/>
      <c r="K900" s="474"/>
      <c r="L900" s="474"/>
      <c r="M900" s="474"/>
      <c r="N900" s="474"/>
      <c r="O900" s="474"/>
      <c r="P900" s="474"/>
      <c r="Q900" s="474"/>
      <c r="R900" s="474"/>
      <c r="S900" s="474"/>
      <c r="T900" s="474"/>
      <c r="U900" s="474"/>
      <c r="V900" s="474"/>
      <c r="W900" s="474"/>
      <c r="X900" s="474"/>
      <c r="Y900" s="474"/>
      <c r="Z900" s="474"/>
    </row>
    <row r="901" spans="1:26" ht="12.75" customHeight="1" x14ac:dyDescent="0.25">
      <c r="A901" s="514"/>
      <c r="B901" s="519"/>
      <c r="C901" s="519"/>
      <c r="D901" s="519"/>
      <c r="E901" s="519"/>
      <c r="F901" s="519"/>
      <c r="G901" s="519"/>
      <c r="H901" s="519"/>
      <c r="I901" s="514"/>
      <c r="J901" s="519"/>
      <c r="K901" s="474"/>
      <c r="L901" s="474"/>
      <c r="M901" s="474"/>
      <c r="N901" s="474"/>
      <c r="O901" s="474"/>
      <c r="P901" s="474"/>
      <c r="Q901" s="474"/>
      <c r="R901" s="474"/>
      <c r="S901" s="474"/>
      <c r="T901" s="474"/>
      <c r="U901" s="474"/>
      <c r="V901" s="474"/>
      <c r="W901" s="474"/>
      <c r="X901" s="474"/>
      <c r="Y901" s="474"/>
      <c r="Z901" s="474"/>
    </row>
    <row r="902" spans="1:26" ht="12.75" customHeight="1" x14ac:dyDescent="0.25">
      <c r="A902" s="514"/>
      <c r="B902" s="519"/>
      <c r="C902" s="519"/>
      <c r="D902" s="519"/>
      <c r="E902" s="519"/>
      <c r="F902" s="519"/>
      <c r="G902" s="519"/>
      <c r="H902" s="519"/>
      <c r="I902" s="514"/>
      <c r="J902" s="519"/>
      <c r="K902" s="474"/>
      <c r="L902" s="474"/>
      <c r="M902" s="474"/>
      <c r="N902" s="474"/>
      <c r="O902" s="474"/>
      <c r="P902" s="474"/>
      <c r="Q902" s="474"/>
      <c r="R902" s="474"/>
      <c r="S902" s="474"/>
      <c r="T902" s="474"/>
      <c r="U902" s="474"/>
      <c r="V902" s="474"/>
      <c r="W902" s="474"/>
      <c r="X902" s="474"/>
      <c r="Y902" s="474"/>
      <c r="Z902" s="474"/>
    </row>
    <row r="903" spans="1:26" ht="12.75" customHeight="1" x14ac:dyDescent="0.25">
      <c r="A903" s="514"/>
      <c r="B903" s="519"/>
      <c r="C903" s="519"/>
      <c r="D903" s="519"/>
      <c r="E903" s="519"/>
      <c r="F903" s="519"/>
      <c r="G903" s="519"/>
      <c r="H903" s="519"/>
      <c r="I903" s="514"/>
      <c r="J903" s="519"/>
      <c r="K903" s="474"/>
      <c r="L903" s="474"/>
      <c r="M903" s="474"/>
      <c r="N903" s="474"/>
      <c r="O903" s="474"/>
      <c r="P903" s="474"/>
      <c r="Q903" s="474"/>
      <c r="R903" s="474"/>
      <c r="S903" s="474"/>
      <c r="T903" s="474"/>
      <c r="U903" s="474"/>
      <c r="V903" s="474"/>
      <c r="W903" s="474"/>
      <c r="X903" s="474"/>
      <c r="Y903" s="474"/>
      <c r="Z903" s="474"/>
    </row>
    <row r="904" spans="1:26" ht="12.75" customHeight="1" x14ac:dyDescent="0.25">
      <c r="A904" s="514"/>
      <c r="B904" s="519"/>
      <c r="C904" s="519"/>
      <c r="D904" s="519"/>
      <c r="E904" s="519"/>
      <c r="F904" s="519"/>
      <c r="G904" s="519"/>
      <c r="H904" s="519"/>
      <c r="I904" s="514"/>
      <c r="J904" s="519"/>
      <c r="K904" s="474"/>
      <c r="L904" s="474"/>
      <c r="M904" s="474"/>
      <c r="N904" s="474"/>
      <c r="O904" s="474"/>
      <c r="P904" s="474"/>
      <c r="Q904" s="474"/>
      <c r="R904" s="474"/>
      <c r="S904" s="474"/>
      <c r="T904" s="474"/>
      <c r="U904" s="474"/>
      <c r="V904" s="474"/>
      <c r="W904" s="474"/>
      <c r="X904" s="474"/>
      <c r="Y904" s="474"/>
      <c r="Z904" s="474"/>
    </row>
    <row r="905" spans="1:26" ht="12.75" customHeight="1" x14ac:dyDescent="0.25">
      <c r="A905" s="514"/>
      <c r="B905" s="519"/>
      <c r="C905" s="519"/>
      <c r="D905" s="519"/>
      <c r="E905" s="519"/>
      <c r="F905" s="519"/>
      <c r="G905" s="519"/>
      <c r="H905" s="519"/>
      <c r="I905" s="514"/>
      <c r="J905" s="519"/>
      <c r="K905" s="474"/>
      <c r="L905" s="474"/>
      <c r="M905" s="474"/>
      <c r="N905" s="474"/>
      <c r="O905" s="474"/>
      <c r="P905" s="474"/>
      <c r="Q905" s="474"/>
      <c r="R905" s="474"/>
      <c r="S905" s="474"/>
      <c r="T905" s="474"/>
      <c r="U905" s="474"/>
      <c r="V905" s="474"/>
      <c r="W905" s="474"/>
      <c r="X905" s="474"/>
      <c r="Y905" s="474"/>
      <c r="Z905" s="474"/>
    </row>
    <row r="906" spans="1:26" ht="12.75" customHeight="1" x14ac:dyDescent="0.25">
      <c r="A906" s="514"/>
      <c r="B906" s="519"/>
      <c r="C906" s="519"/>
      <c r="D906" s="519"/>
      <c r="E906" s="519"/>
      <c r="F906" s="519"/>
      <c r="G906" s="519"/>
      <c r="H906" s="519"/>
      <c r="I906" s="514"/>
      <c r="J906" s="519"/>
      <c r="K906" s="474"/>
      <c r="L906" s="474"/>
      <c r="M906" s="474"/>
      <c r="N906" s="474"/>
      <c r="O906" s="474"/>
      <c r="P906" s="474"/>
      <c r="Q906" s="474"/>
      <c r="R906" s="474"/>
      <c r="S906" s="474"/>
      <c r="T906" s="474"/>
      <c r="U906" s="474"/>
      <c r="V906" s="474"/>
      <c r="W906" s="474"/>
      <c r="X906" s="474"/>
      <c r="Y906" s="474"/>
      <c r="Z906" s="474"/>
    </row>
    <row r="907" spans="1:26" ht="12.75" customHeight="1" x14ac:dyDescent="0.25">
      <c r="A907" s="514"/>
      <c r="B907" s="519"/>
      <c r="C907" s="519"/>
      <c r="D907" s="519"/>
      <c r="E907" s="519"/>
      <c r="F907" s="519"/>
      <c r="G907" s="519"/>
      <c r="H907" s="519"/>
      <c r="I907" s="514"/>
      <c r="J907" s="519"/>
      <c r="K907" s="474"/>
      <c r="L907" s="474"/>
      <c r="M907" s="474"/>
      <c r="N907" s="474"/>
      <c r="O907" s="474"/>
      <c r="P907" s="474"/>
      <c r="Q907" s="474"/>
      <c r="R907" s="474"/>
      <c r="S907" s="474"/>
      <c r="T907" s="474"/>
      <c r="U907" s="474"/>
      <c r="V907" s="474"/>
      <c r="W907" s="474"/>
      <c r="X907" s="474"/>
      <c r="Y907" s="474"/>
      <c r="Z907" s="474"/>
    </row>
    <row r="908" spans="1:26" ht="12.75" customHeight="1" x14ac:dyDescent="0.25">
      <c r="A908" s="514"/>
      <c r="B908" s="519"/>
      <c r="C908" s="519"/>
      <c r="D908" s="519"/>
      <c r="E908" s="519"/>
      <c r="F908" s="519"/>
      <c r="G908" s="519"/>
      <c r="H908" s="519"/>
      <c r="I908" s="514"/>
      <c r="J908" s="519"/>
      <c r="K908" s="474"/>
      <c r="L908" s="474"/>
      <c r="M908" s="474"/>
      <c r="N908" s="474"/>
      <c r="O908" s="474"/>
      <c r="P908" s="474"/>
      <c r="Q908" s="474"/>
      <c r="R908" s="474"/>
      <c r="S908" s="474"/>
      <c r="T908" s="474"/>
      <c r="U908" s="474"/>
      <c r="V908" s="474"/>
      <c r="W908" s="474"/>
      <c r="X908" s="474"/>
      <c r="Y908" s="474"/>
      <c r="Z908" s="474"/>
    </row>
    <row r="909" spans="1:26" ht="12.75" customHeight="1" x14ac:dyDescent="0.25">
      <c r="A909" s="514"/>
      <c r="B909" s="519"/>
      <c r="C909" s="519"/>
      <c r="D909" s="519"/>
      <c r="E909" s="519"/>
      <c r="F909" s="519"/>
      <c r="G909" s="519"/>
      <c r="H909" s="519"/>
      <c r="I909" s="514"/>
      <c r="J909" s="519"/>
      <c r="K909" s="474"/>
      <c r="L909" s="474"/>
      <c r="M909" s="474"/>
      <c r="N909" s="474"/>
      <c r="O909" s="474"/>
      <c r="P909" s="474"/>
      <c r="Q909" s="474"/>
      <c r="R909" s="474"/>
      <c r="S909" s="474"/>
      <c r="T909" s="474"/>
      <c r="U909" s="474"/>
      <c r="V909" s="474"/>
      <c r="W909" s="474"/>
      <c r="X909" s="474"/>
      <c r="Y909" s="474"/>
      <c r="Z909" s="474"/>
    </row>
    <row r="910" spans="1:26" ht="12.75" customHeight="1" x14ac:dyDescent="0.25">
      <c r="A910" s="514"/>
      <c r="B910" s="519"/>
      <c r="C910" s="519"/>
      <c r="D910" s="519"/>
      <c r="E910" s="519"/>
      <c r="F910" s="519"/>
      <c r="G910" s="519"/>
      <c r="H910" s="519"/>
      <c r="I910" s="514"/>
      <c r="J910" s="519"/>
      <c r="K910" s="474"/>
      <c r="L910" s="474"/>
      <c r="M910" s="474"/>
      <c r="N910" s="474"/>
      <c r="O910" s="474"/>
      <c r="P910" s="474"/>
      <c r="Q910" s="474"/>
      <c r="R910" s="474"/>
      <c r="S910" s="474"/>
      <c r="T910" s="474"/>
      <c r="U910" s="474"/>
      <c r="V910" s="474"/>
      <c r="W910" s="474"/>
      <c r="X910" s="474"/>
      <c r="Y910" s="474"/>
      <c r="Z910" s="474"/>
    </row>
    <row r="911" spans="1:26" ht="12.75" customHeight="1" x14ac:dyDescent="0.25">
      <c r="A911" s="514"/>
      <c r="B911" s="519"/>
      <c r="C911" s="519"/>
      <c r="D911" s="519"/>
      <c r="E911" s="519"/>
      <c r="F911" s="519"/>
      <c r="G911" s="519"/>
      <c r="H911" s="519"/>
      <c r="I911" s="514"/>
      <c r="J911" s="519"/>
      <c r="K911" s="474"/>
      <c r="L911" s="474"/>
      <c r="M911" s="474"/>
      <c r="N911" s="474"/>
      <c r="O911" s="474"/>
      <c r="P911" s="474"/>
      <c r="Q911" s="474"/>
      <c r="R911" s="474"/>
      <c r="S911" s="474"/>
      <c r="T911" s="474"/>
      <c r="U911" s="474"/>
      <c r="V911" s="474"/>
      <c r="W911" s="474"/>
      <c r="X911" s="474"/>
      <c r="Y911" s="474"/>
      <c r="Z911" s="474"/>
    </row>
    <row r="912" spans="1:26" ht="12.75" customHeight="1" x14ac:dyDescent="0.25">
      <c r="A912" s="514"/>
      <c r="B912" s="519"/>
      <c r="C912" s="519"/>
      <c r="D912" s="519"/>
      <c r="E912" s="519"/>
      <c r="F912" s="519"/>
      <c r="G912" s="519"/>
      <c r="H912" s="519"/>
      <c r="I912" s="514"/>
      <c r="J912" s="519"/>
      <c r="K912" s="474"/>
      <c r="L912" s="474"/>
      <c r="M912" s="474"/>
      <c r="N912" s="474"/>
      <c r="O912" s="474"/>
      <c r="P912" s="474"/>
      <c r="Q912" s="474"/>
      <c r="R912" s="474"/>
      <c r="S912" s="474"/>
      <c r="T912" s="474"/>
      <c r="U912" s="474"/>
      <c r="V912" s="474"/>
      <c r="W912" s="474"/>
      <c r="X912" s="474"/>
      <c r="Y912" s="474"/>
      <c r="Z912" s="474"/>
    </row>
    <row r="913" spans="1:26" ht="12.75" customHeight="1" x14ac:dyDescent="0.25">
      <c r="A913" s="514"/>
      <c r="B913" s="519"/>
      <c r="C913" s="519"/>
      <c r="D913" s="519"/>
      <c r="E913" s="519"/>
      <c r="F913" s="519"/>
      <c r="G913" s="519"/>
      <c r="H913" s="519"/>
      <c r="I913" s="514"/>
      <c r="J913" s="519"/>
      <c r="K913" s="474"/>
      <c r="L913" s="474"/>
      <c r="M913" s="474"/>
      <c r="N913" s="474"/>
      <c r="O913" s="474"/>
      <c r="P913" s="474"/>
      <c r="Q913" s="474"/>
      <c r="R913" s="474"/>
      <c r="S913" s="474"/>
      <c r="T913" s="474"/>
      <c r="U913" s="474"/>
      <c r="V913" s="474"/>
      <c r="W913" s="474"/>
      <c r="X913" s="474"/>
      <c r="Y913" s="474"/>
      <c r="Z913" s="474"/>
    </row>
    <row r="914" spans="1:26" ht="12.75" customHeight="1" x14ac:dyDescent="0.25">
      <c r="A914" s="514"/>
      <c r="B914" s="519"/>
      <c r="C914" s="519"/>
      <c r="D914" s="519"/>
      <c r="E914" s="519"/>
      <c r="F914" s="519"/>
      <c r="G914" s="519"/>
      <c r="H914" s="519"/>
      <c r="I914" s="514"/>
      <c r="J914" s="519"/>
      <c r="K914" s="474"/>
      <c r="L914" s="474"/>
      <c r="M914" s="474"/>
      <c r="N914" s="474"/>
      <c r="O914" s="474"/>
      <c r="P914" s="474"/>
      <c r="Q914" s="474"/>
      <c r="R914" s="474"/>
      <c r="S914" s="474"/>
      <c r="T914" s="474"/>
      <c r="U914" s="474"/>
      <c r="V914" s="474"/>
      <c r="W914" s="474"/>
      <c r="X914" s="474"/>
      <c r="Y914" s="474"/>
      <c r="Z914" s="474"/>
    </row>
    <row r="915" spans="1:26" ht="12.75" customHeight="1" x14ac:dyDescent="0.25">
      <c r="A915" s="514"/>
      <c r="B915" s="519"/>
      <c r="C915" s="519"/>
      <c r="D915" s="519"/>
      <c r="E915" s="519"/>
      <c r="F915" s="519"/>
      <c r="G915" s="519"/>
      <c r="H915" s="519"/>
      <c r="I915" s="514"/>
      <c r="J915" s="519"/>
      <c r="K915" s="474"/>
      <c r="L915" s="474"/>
      <c r="M915" s="474"/>
      <c r="N915" s="474"/>
      <c r="O915" s="474"/>
      <c r="P915" s="474"/>
      <c r="Q915" s="474"/>
      <c r="R915" s="474"/>
      <c r="S915" s="474"/>
      <c r="T915" s="474"/>
      <c r="U915" s="474"/>
      <c r="V915" s="474"/>
      <c r="W915" s="474"/>
      <c r="X915" s="474"/>
      <c r="Y915" s="474"/>
      <c r="Z915" s="474"/>
    </row>
    <row r="916" spans="1:26" ht="12.75" customHeight="1" x14ac:dyDescent="0.25">
      <c r="A916" s="514"/>
      <c r="B916" s="519"/>
      <c r="C916" s="519"/>
      <c r="D916" s="519"/>
      <c r="E916" s="519"/>
      <c r="F916" s="519"/>
      <c r="G916" s="519"/>
      <c r="H916" s="519"/>
      <c r="I916" s="514"/>
      <c r="J916" s="519"/>
      <c r="K916" s="474"/>
      <c r="L916" s="474"/>
      <c r="M916" s="474"/>
      <c r="N916" s="474"/>
      <c r="O916" s="474"/>
      <c r="P916" s="474"/>
      <c r="Q916" s="474"/>
      <c r="R916" s="474"/>
      <c r="S916" s="474"/>
      <c r="T916" s="474"/>
      <c r="U916" s="474"/>
      <c r="V916" s="474"/>
      <c r="W916" s="474"/>
      <c r="X916" s="474"/>
      <c r="Y916" s="474"/>
      <c r="Z916" s="474"/>
    </row>
    <row r="917" spans="1:26" ht="12.75" customHeight="1" x14ac:dyDescent="0.25">
      <c r="A917" s="514"/>
      <c r="B917" s="519"/>
      <c r="C917" s="519"/>
      <c r="D917" s="519"/>
      <c r="E917" s="519"/>
      <c r="F917" s="519"/>
      <c r="G917" s="519"/>
      <c r="H917" s="519"/>
      <c r="I917" s="514"/>
      <c r="J917" s="519"/>
      <c r="K917" s="474"/>
      <c r="L917" s="474"/>
      <c r="M917" s="474"/>
      <c r="N917" s="474"/>
      <c r="O917" s="474"/>
      <c r="P917" s="474"/>
      <c r="Q917" s="474"/>
      <c r="R917" s="474"/>
      <c r="S917" s="474"/>
      <c r="T917" s="474"/>
      <c r="U917" s="474"/>
      <c r="V917" s="474"/>
      <c r="W917" s="474"/>
      <c r="X917" s="474"/>
      <c r="Y917" s="474"/>
      <c r="Z917" s="474"/>
    </row>
    <row r="918" spans="1:26" ht="12.75" customHeight="1" x14ac:dyDescent="0.25">
      <c r="A918" s="514"/>
      <c r="B918" s="519"/>
      <c r="C918" s="519"/>
      <c r="D918" s="519"/>
      <c r="E918" s="519"/>
      <c r="F918" s="519"/>
      <c r="G918" s="519"/>
      <c r="H918" s="519"/>
      <c r="I918" s="514"/>
      <c r="J918" s="519"/>
      <c r="K918" s="474"/>
      <c r="L918" s="474"/>
      <c r="M918" s="474"/>
      <c r="N918" s="474"/>
      <c r="O918" s="474"/>
      <c r="P918" s="474"/>
      <c r="Q918" s="474"/>
      <c r="R918" s="474"/>
      <c r="S918" s="474"/>
      <c r="T918" s="474"/>
      <c r="U918" s="474"/>
      <c r="V918" s="474"/>
      <c r="W918" s="474"/>
      <c r="X918" s="474"/>
      <c r="Y918" s="474"/>
      <c r="Z918" s="474"/>
    </row>
    <row r="919" spans="1:26" ht="12.75" customHeight="1" x14ac:dyDescent="0.25">
      <c r="A919" s="514"/>
      <c r="B919" s="519"/>
      <c r="C919" s="519"/>
      <c r="D919" s="519"/>
      <c r="E919" s="519"/>
      <c r="F919" s="519"/>
      <c r="G919" s="519"/>
      <c r="H919" s="519"/>
      <c r="I919" s="514"/>
      <c r="J919" s="519"/>
      <c r="K919" s="474"/>
      <c r="L919" s="474"/>
      <c r="M919" s="474"/>
      <c r="N919" s="474"/>
      <c r="O919" s="474"/>
      <c r="P919" s="474"/>
      <c r="Q919" s="474"/>
      <c r="R919" s="474"/>
      <c r="S919" s="474"/>
      <c r="T919" s="474"/>
      <c r="U919" s="474"/>
      <c r="V919" s="474"/>
      <c r="W919" s="474"/>
      <c r="X919" s="474"/>
      <c r="Y919" s="474"/>
      <c r="Z919" s="474"/>
    </row>
    <row r="920" spans="1:26" ht="12.75" customHeight="1" x14ac:dyDescent="0.25">
      <c r="A920" s="514"/>
      <c r="B920" s="519"/>
      <c r="C920" s="519"/>
      <c r="D920" s="519"/>
      <c r="E920" s="519"/>
      <c r="F920" s="519"/>
      <c r="G920" s="519"/>
      <c r="H920" s="519"/>
      <c r="I920" s="514"/>
      <c r="J920" s="519"/>
      <c r="K920" s="474"/>
      <c r="L920" s="474"/>
      <c r="M920" s="474"/>
      <c r="N920" s="474"/>
      <c r="O920" s="474"/>
      <c r="P920" s="474"/>
      <c r="Q920" s="474"/>
      <c r="R920" s="474"/>
      <c r="S920" s="474"/>
      <c r="T920" s="474"/>
      <c r="U920" s="474"/>
      <c r="V920" s="474"/>
      <c r="W920" s="474"/>
      <c r="X920" s="474"/>
      <c r="Y920" s="474"/>
      <c r="Z920" s="474"/>
    </row>
    <row r="921" spans="1:26" ht="12.75" customHeight="1" x14ac:dyDescent="0.25">
      <c r="A921" s="514"/>
      <c r="B921" s="519"/>
      <c r="C921" s="519"/>
      <c r="D921" s="519"/>
      <c r="E921" s="519"/>
      <c r="F921" s="519"/>
      <c r="G921" s="519"/>
      <c r="H921" s="519"/>
      <c r="I921" s="514"/>
      <c r="J921" s="519"/>
      <c r="K921" s="474"/>
      <c r="L921" s="474"/>
      <c r="M921" s="474"/>
      <c r="N921" s="474"/>
      <c r="O921" s="474"/>
      <c r="P921" s="474"/>
      <c r="Q921" s="474"/>
      <c r="R921" s="474"/>
      <c r="S921" s="474"/>
      <c r="T921" s="474"/>
      <c r="U921" s="474"/>
      <c r="V921" s="474"/>
      <c r="W921" s="474"/>
      <c r="X921" s="474"/>
      <c r="Y921" s="474"/>
      <c r="Z921" s="474"/>
    </row>
    <row r="922" spans="1:26" ht="12.75" customHeight="1" x14ac:dyDescent="0.25">
      <c r="A922" s="514"/>
      <c r="B922" s="519"/>
      <c r="C922" s="519"/>
      <c r="D922" s="519"/>
      <c r="E922" s="519"/>
      <c r="F922" s="519"/>
      <c r="G922" s="519"/>
      <c r="H922" s="519"/>
      <c r="I922" s="514"/>
      <c r="J922" s="519"/>
      <c r="K922" s="474"/>
      <c r="L922" s="474"/>
      <c r="M922" s="474"/>
      <c r="N922" s="474"/>
      <c r="O922" s="474"/>
      <c r="P922" s="474"/>
      <c r="Q922" s="474"/>
      <c r="R922" s="474"/>
      <c r="S922" s="474"/>
      <c r="T922" s="474"/>
      <c r="U922" s="474"/>
      <c r="V922" s="474"/>
      <c r="W922" s="474"/>
      <c r="X922" s="474"/>
      <c r="Y922" s="474"/>
      <c r="Z922" s="474"/>
    </row>
    <row r="923" spans="1:26" ht="12.75" customHeight="1" x14ac:dyDescent="0.25">
      <c r="A923" s="514"/>
      <c r="B923" s="519"/>
      <c r="C923" s="519"/>
      <c r="D923" s="519"/>
      <c r="E923" s="519"/>
      <c r="F923" s="519"/>
      <c r="G923" s="519"/>
      <c r="H923" s="519"/>
      <c r="I923" s="514"/>
      <c r="J923" s="519"/>
      <c r="K923" s="474"/>
      <c r="L923" s="474"/>
      <c r="M923" s="474"/>
      <c r="N923" s="474"/>
      <c r="O923" s="474"/>
      <c r="P923" s="474"/>
      <c r="Q923" s="474"/>
      <c r="R923" s="474"/>
      <c r="S923" s="474"/>
      <c r="T923" s="474"/>
      <c r="U923" s="474"/>
      <c r="V923" s="474"/>
      <c r="W923" s="474"/>
      <c r="X923" s="474"/>
      <c r="Y923" s="474"/>
      <c r="Z923" s="474"/>
    </row>
    <row r="924" spans="1:26" ht="12.75" customHeight="1" x14ac:dyDescent="0.25">
      <c r="A924" s="514"/>
      <c r="B924" s="519"/>
      <c r="C924" s="519"/>
      <c r="D924" s="519"/>
      <c r="E924" s="519"/>
      <c r="F924" s="519"/>
      <c r="G924" s="519"/>
      <c r="H924" s="519"/>
      <c r="I924" s="514"/>
      <c r="J924" s="519"/>
      <c r="K924" s="474"/>
      <c r="L924" s="474"/>
      <c r="M924" s="474"/>
      <c r="N924" s="474"/>
      <c r="O924" s="474"/>
      <c r="P924" s="474"/>
      <c r="Q924" s="474"/>
      <c r="R924" s="474"/>
      <c r="S924" s="474"/>
      <c r="T924" s="474"/>
      <c r="U924" s="474"/>
      <c r="V924" s="474"/>
      <c r="W924" s="474"/>
      <c r="X924" s="474"/>
      <c r="Y924" s="474"/>
      <c r="Z924" s="474"/>
    </row>
    <row r="925" spans="1:26" ht="12.75" customHeight="1" x14ac:dyDescent="0.25">
      <c r="A925" s="514"/>
      <c r="B925" s="519"/>
      <c r="C925" s="519"/>
      <c r="D925" s="519"/>
      <c r="E925" s="519"/>
      <c r="F925" s="519"/>
      <c r="G925" s="519"/>
      <c r="H925" s="519"/>
      <c r="I925" s="514"/>
      <c r="J925" s="519"/>
      <c r="K925" s="474"/>
      <c r="L925" s="474"/>
      <c r="M925" s="474"/>
      <c r="N925" s="474"/>
      <c r="O925" s="474"/>
      <c r="P925" s="474"/>
      <c r="Q925" s="474"/>
      <c r="R925" s="474"/>
      <c r="S925" s="474"/>
      <c r="T925" s="474"/>
      <c r="U925" s="474"/>
      <c r="V925" s="474"/>
      <c r="W925" s="474"/>
      <c r="X925" s="474"/>
      <c r="Y925" s="474"/>
      <c r="Z925" s="474"/>
    </row>
    <row r="926" spans="1:26" ht="12.75" customHeight="1" x14ac:dyDescent="0.25">
      <c r="A926" s="514"/>
      <c r="B926" s="519"/>
      <c r="C926" s="519"/>
      <c r="D926" s="519"/>
      <c r="E926" s="519"/>
      <c r="F926" s="519"/>
      <c r="G926" s="519"/>
      <c r="H926" s="519"/>
      <c r="I926" s="514"/>
      <c r="J926" s="519"/>
      <c r="K926" s="474"/>
      <c r="L926" s="474"/>
      <c r="M926" s="474"/>
      <c r="N926" s="474"/>
      <c r="O926" s="474"/>
      <c r="P926" s="474"/>
      <c r="Q926" s="474"/>
      <c r="R926" s="474"/>
      <c r="S926" s="474"/>
      <c r="T926" s="474"/>
      <c r="U926" s="474"/>
      <c r="V926" s="474"/>
      <c r="W926" s="474"/>
      <c r="X926" s="474"/>
      <c r="Y926" s="474"/>
      <c r="Z926" s="474"/>
    </row>
    <row r="927" spans="1:26" ht="12.75" customHeight="1" x14ac:dyDescent="0.25">
      <c r="A927" s="514"/>
      <c r="B927" s="519"/>
      <c r="C927" s="519"/>
      <c r="D927" s="519"/>
      <c r="E927" s="519"/>
      <c r="F927" s="519"/>
      <c r="G927" s="519"/>
      <c r="H927" s="519"/>
      <c r="I927" s="514"/>
      <c r="J927" s="519"/>
      <c r="K927" s="474"/>
      <c r="L927" s="474"/>
      <c r="M927" s="474"/>
      <c r="N927" s="474"/>
      <c r="O927" s="474"/>
      <c r="P927" s="474"/>
      <c r="Q927" s="474"/>
      <c r="R927" s="474"/>
      <c r="S927" s="474"/>
      <c r="T927" s="474"/>
      <c r="U927" s="474"/>
      <c r="V927" s="474"/>
      <c r="W927" s="474"/>
      <c r="X927" s="474"/>
      <c r="Y927" s="474"/>
      <c r="Z927" s="474"/>
    </row>
    <row r="928" spans="1:26" ht="12.75" customHeight="1" x14ac:dyDescent="0.25">
      <c r="A928" s="514"/>
      <c r="B928" s="519"/>
      <c r="C928" s="519"/>
      <c r="D928" s="519"/>
      <c r="E928" s="519"/>
      <c r="F928" s="519"/>
      <c r="G928" s="519"/>
      <c r="H928" s="519"/>
      <c r="I928" s="514"/>
      <c r="J928" s="519"/>
      <c r="K928" s="474"/>
      <c r="L928" s="474"/>
      <c r="M928" s="474"/>
      <c r="N928" s="474"/>
      <c r="O928" s="474"/>
      <c r="P928" s="474"/>
      <c r="Q928" s="474"/>
      <c r="R928" s="474"/>
      <c r="S928" s="474"/>
      <c r="T928" s="474"/>
      <c r="U928" s="474"/>
      <c r="V928" s="474"/>
      <c r="W928" s="474"/>
      <c r="X928" s="474"/>
      <c r="Y928" s="474"/>
      <c r="Z928" s="474"/>
    </row>
    <row r="929" spans="1:26" ht="12.75" customHeight="1" x14ac:dyDescent="0.25">
      <c r="A929" s="514"/>
      <c r="B929" s="519"/>
      <c r="C929" s="519"/>
      <c r="D929" s="519"/>
      <c r="E929" s="519"/>
      <c r="F929" s="519"/>
      <c r="G929" s="519"/>
      <c r="H929" s="519"/>
      <c r="I929" s="514"/>
      <c r="J929" s="519"/>
      <c r="K929" s="474"/>
      <c r="L929" s="474"/>
      <c r="M929" s="474"/>
      <c r="N929" s="474"/>
      <c r="O929" s="474"/>
      <c r="P929" s="474"/>
      <c r="Q929" s="474"/>
      <c r="R929" s="474"/>
      <c r="S929" s="474"/>
      <c r="T929" s="474"/>
      <c r="U929" s="474"/>
      <c r="V929" s="474"/>
      <c r="W929" s="474"/>
      <c r="X929" s="474"/>
      <c r="Y929" s="474"/>
      <c r="Z929" s="474"/>
    </row>
    <row r="930" spans="1:26" ht="12.75" customHeight="1" x14ac:dyDescent="0.25">
      <c r="A930" s="514"/>
      <c r="B930" s="519"/>
      <c r="C930" s="519"/>
      <c r="D930" s="519"/>
      <c r="E930" s="519"/>
      <c r="F930" s="519"/>
      <c r="G930" s="519"/>
      <c r="H930" s="519"/>
      <c r="I930" s="514"/>
      <c r="J930" s="519"/>
      <c r="K930" s="474"/>
      <c r="L930" s="474"/>
      <c r="M930" s="474"/>
      <c r="N930" s="474"/>
      <c r="O930" s="474"/>
      <c r="P930" s="474"/>
      <c r="Q930" s="474"/>
      <c r="R930" s="474"/>
      <c r="S930" s="474"/>
      <c r="T930" s="474"/>
      <c r="U930" s="474"/>
      <c r="V930" s="474"/>
      <c r="W930" s="474"/>
      <c r="X930" s="474"/>
      <c r="Y930" s="474"/>
      <c r="Z930" s="474"/>
    </row>
    <row r="931" spans="1:26" ht="12.75" customHeight="1" x14ac:dyDescent="0.25">
      <c r="A931" s="514"/>
      <c r="B931" s="519"/>
      <c r="C931" s="519"/>
      <c r="D931" s="519"/>
      <c r="E931" s="519"/>
      <c r="F931" s="519"/>
      <c r="G931" s="519"/>
      <c r="H931" s="519"/>
      <c r="I931" s="514"/>
      <c r="J931" s="519"/>
      <c r="K931" s="474"/>
      <c r="L931" s="474"/>
      <c r="M931" s="474"/>
      <c r="N931" s="474"/>
      <c r="O931" s="474"/>
      <c r="P931" s="474"/>
      <c r="Q931" s="474"/>
      <c r="R931" s="474"/>
      <c r="S931" s="474"/>
      <c r="T931" s="474"/>
      <c r="U931" s="474"/>
      <c r="V931" s="474"/>
      <c r="W931" s="474"/>
      <c r="X931" s="474"/>
      <c r="Y931" s="474"/>
      <c r="Z931" s="474"/>
    </row>
    <row r="932" spans="1:26" ht="12.75" customHeight="1" x14ac:dyDescent="0.25">
      <c r="A932" s="514"/>
      <c r="B932" s="519"/>
      <c r="C932" s="519"/>
      <c r="D932" s="519"/>
      <c r="E932" s="519"/>
      <c r="F932" s="519"/>
      <c r="G932" s="519"/>
      <c r="H932" s="519"/>
      <c r="I932" s="514"/>
      <c r="J932" s="519"/>
      <c r="K932" s="474"/>
      <c r="L932" s="474"/>
      <c r="M932" s="474"/>
      <c r="N932" s="474"/>
      <c r="O932" s="474"/>
      <c r="P932" s="474"/>
      <c r="Q932" s="474"/>
      <c r="R932" s="474"/>
      <c r="S932" s="474"/>
      <c r="T932" s="474"/>
      <c r="U932" s="474"/>
      <c r="V932" s="474"/>
      <c r="W932" s="474"/>
      <c r="X932" s="474"/>
      <c r="Y932" s="474"/>
      <c r="Z932" s="474"/>
    </row>
    <row r="933" spans="1:26" ht="12.75" customHeight="1" x14ac:dyDescent="0.25">
      <c r="A933" s="514"/>
      <c r="B933" s="519"/>
      <c r="C933" s="519"/>
      <c r="D933" s="519"/>
      <c r="E933" s="519"/>
      <c r="F933" s="519"/>
      <c r="G933" s="519"/>
      <c r="H933" s="519"/>
      <c r="I933" s="514"/>
      <c r="J933" s="519"/>
      <c r="K933" s="474"/>
      <c r="L933" s="474"/>
      <c r="M933" s="474"/>
      <c r="N933" s="474"/>
      <c r="O933" s="474"/>
      <c r="P933" s="474"/>
      <c r="Q933" s="474"/>
      <c r="R933" s="474"/>
      <c r="S933" s="474"/>
      <c r="T933" s="474"/>
      <c r="U933" s="474"/>
      <c r="V933" s="474"/>
      <c r="W933" s="474"/>
      <c r="X933" s="474"/>
      <c r="Y933" s="474"/>
      <c r="Z933" s="474"/>
    </row>
    <row r="934" spans="1:26" ht="12.75" customHeight="1" x14ac:dyDescent="0.25">
      <c r="A934" s="514"/>
      <c r="B934" s="519"/>
      <c r="C934" s="519"/>
      <c r="D934" s="519"/>
      <c r="E934" s="519"/>
      <c r="F934" s="519"/>
      <c r="G934" s="519"/>
      <c r="H934" s="519"/>
      <c r="I934" s="514"/>
      <c r="J934" s="519"/>
      <c r="K934" s="474"/>
      <c r="L934" s="474"/>
      <c r="M934" s="474"/>
      <c r="N934" s="474"/>
      <c r="O934" s="474"/>
      <c r="P934" s="474"/>
      <c r="Q934" s="474"/>
      <c r="R934" s="474"/>
      <c r="S934" s="474"/>
      <c r="T934" s="474"/>
      <c r="U934" s="474"/>
      <c r="V934" s="474"/>
      <c r="W934" s="474"/>
      <c r="X934" s="474"/>
      <c r="Y934" s="474"/>
      <c r="Z934" s="474"/>
    </row>
    <row r="935" spans="1:26" ht="12.75" customHeight="1" x14ac:dyDescent="0.25">
      <c r="A935" s="514"/>
      <c r="B935" s="519"/>
      <c r="C935" s="519"/>
      <c r="D935" s="519"/>
      <c r="E935" s="519"/>
      <c r="F935" s="519"/>
      <c r="G935" s="519"/>
      <c r="H935" s="519"/>
      <c r="I935" s="514"/>
      <c r="J935" s="519"/>
      <c r="K935" s="474"/>
      <c r="L935" s="474"/>
      <c r="M935" s="474"/>
      <c r="N935" s="474"/>
      <c r="O935" s="474"/>
      <c r="P935" s="474"/>
      <c r="Q935" s="474"/>
      <c r="R935" s="474"/>
      <c r="S935" s="474"/>
      <c r="T935" s="474"/>
      <c r="U935" s="474"/>
      <c r="V935" s="474"/>
      <c r="W935" s="474"/>
      <c r="X935" s="474"/>
      <c r="Y935" s="474"/>
      <c r="Z935" s="474"/>
    </row>
    <row r="936" spans="1:26" ht="12.75" customHeight="1" x14ac:dyDescent="0.25">
      <c r="A936" s="514"/>
      <c r="B936" s="519"/>
      <c r="C936" s="519"/>
      <c r="D936" s="519"/>
      <c r="E936" s="519"/>
      <c r="F936" s="519"/>
      <c r="G936" s="519"/>
      <c r="H936" s="519"/>
      <c r="I936" s="514"/>
      <c r="J936" s="519"/>
      <c r="K936" s="474"/>
      <c r="L936" s="474"/>
      <c r="M936" s="474"/>
      <c r="N936" s="474"/>
      <c r="O936" s="474"/>
      <c r="P936" s="474"/>
      <c r="Q936" s="474"/>
      <c r="R936" s="474"/>
      <c r="S936" s="474"/>
      <c r="T936" s="474"/>
      <c r="U936" s="474"/>
      <c r="V936" s="474"/>
      <c r="W936" s="474"/>
      <c r="X936" s="474"/>
      <c r="Y936" s="474"/>
      <c r="Z936" s="474"/>
    </row>
    <row r="937" spans="1:26" ht="12.75" customHeight="1" x14ac:dyDescent="0.25">
      <c r="A937" s="514"/>
      <c r="B937" s="519"/>
      <c r="C937" s="519"/>
      <c r="D937" s="519"/>
      <c r="E937" s="519"/>
      <c r="F937" s="519"/>
      <c r="G937" s="519"/>
      <c r="H937" s="519"/>
      <c r="I937" s="514"/>
      <c r="J937" s="519"/>
      <c r="K937" s="474"/>
      <c r="L937" s="474"/>
      <c r="M937" s="474"/>
      <c r="N937" s="474"/>
      <c r="O937" s="474"/>
      <c r="P937" s="474"/>
      <c r="Q937" s="474"/>
      <c r="R937" s="474"/>
      <c r="S937" s="474"/>
      <c r="T937" s="474"/>
      <c r="U937" s="474"/>
      <c r="V937" s="474"/>
      <c r="W937" s="474"/>
      <c r="X937" s="474"/>
      <c r="Y937" s="474"/>
      <c r="Z937" s="474"/>
    </row>
    <row r="938" spans="1:26" ht="12.75" customHeight="1" x14ac:dyDescent="0.25">
      <c r="A938" s="514"/>
      <c r="B938" s="519"/>
      <c r="C938" s="519"/>
      <c r="D938" s="519"/>
      <c r="E938" s="519"/>
      <c r="F938" s="519"/>
      <c r="G938" s="519"/>
      <c r="H938" s="519"/>
      <c r="I938" s="514"/>
      <c r="J938" s="519"/>
      <c r="K938" s="474"/>
      <c r="L938" s="474"/>
      <c r="M938" s="474"/>
      <c r="N938" s="474"/>
      <c r="O938" s="474"/>
      <c r="P938" s="474"/>
      <c r="Q938" s="474"/>
      <c r="R938" s="474"/>
      <c r="S938" s="474"/>
      <c r="T938" s="474"/>
      <c r="U938" s="474"/>
      <c r="V938" s="474"/>
      <c r="W938" s="474"/>
      <c r="X938" s="474"/>
      <c r="Y938" s="474"/>
      <c r="Z938" s="474"/>
    </row>
    <row r="939" spans="1:26" ht="12.75" customHeight="1" x14ac:dyDescent="0.25">
      <c r="A939" s="514"/>
      <c r="B939" s="519"/>
      <c r="C939" s="519"/>
      <c r="D939" s="519"/>
      <c r="E939" s="519"/>
      <c r="F939" s="519"/>
      <c r="G939" s="519"/>
      <c r="H939" s="519"/>
      <c r="I939" s="514"/>
      <c r="J939" s="519"/>
      <c r="K939" s="474"/>
      <c r="L939" s="474"/>
      <c r="M939" s="474"/>
      <c r="N939" s="474"/>
      <c r="O939" s="474"/>
      <c r="P939" s="474"/>
      <c r="Q939" s="474"/>
      <c r="R939" s="474"/>
      <c r="S939" s="474"/>
      <c r="T939" s="474"/>
      <c r="U939" s="474"/>
      <c r="V939" s="474"/>
      <c r="W939" s="474"/>
      <c r="X939" s="474"/>
      <c r="Y939" s="474"/>
      <c r="Z939" s="474"/>
    </row>
    <row r="940" spans="1:26" ht="12.75" customHeight="1" x14ac:dyDescent="0.25">
      <c r="A940" s="514"/>
      <c r="B940" s="519"/>
      <c r="C940" s="519"/>
      <c r="D940" s="519"/>
      <c r="E940" s="519"/>
      <c r="F940" s="519"/>
      <c r="G940" s="519"/>
      <c r="H940" s="519"/>
      <c r="I940" s="514"/>
      <c r="J940" s="519"/>
      <c r="K940" s="474"/>
      <c r="L940" s="474"/>
      <c r="M940" s="474"/>
      <c r="N940" s="474"/>
      <c r="O940" s="474"/>
      <c r="P940" s="474"/>
      <c r="Q940" s="474"/>
      <c r="R940" s="474"/>
      <c r="S940" s="474"/>
      <c r="T940" s="474"/>
      <c r="U940" s="474"/>
      <c r="V940" s="474"/>
      <c r="W940" s="474"/>
      <c r="X940" s="474"/>
      <c r="Y940" s="474"/>
      <c r="Z940" s="474"/>
    </row>
    <row r="941" spans="1:26" ht="12.75" customHeight="1" x14ac:dyDescent="0.25">
      <c r="A941" s="514"/>
      <c r="B941" s="519"/>
      <c r="C941" s="519"/>
      <c r="D941" s="519"/>
      <c r="E941" s="519"/>
      <c r="F941" s="519"/>
      <c r="G941" s="519"/>
      <c r="H941" s="519"/>
      <c r="I941" s="514"/>
      <c r="J941" s="519"/>
      <c r="K941" s="474"/>
      <c r="L941" s="474"/>
      <c r="M941" s="474"/>
      <c r="N941" s="474"/>
      <c r="O941" s="474"/>
      <c r="P941" s="474"/>
      <c r="Q941" s="474"/>
      <c r="R941" s="474"/>
      <c r="S941" s="474"/>
      <c r="T941" s="474"/>
      <c r="U941" s="474"/>
      <c r="V941" s="474"/>
      <c r="W941" s="474"/>
      <c r="X941" s="474"/>
      <c r="Y941" s="474"/>
      <c r="Z941" s="474"/>
    </row>
    <row r="942" spans="1:26" ht="12.75" customHeight="1" x14ac:dyDescent="0.25">
      <c r="A942" s="514"/>
      <c r="B942" s="519"/>
      <c r="C942" s="519"/>
      <c r="D942" s="519"/>
      <c r="E942" s="519"/>
      <c r="F942" s="519"/>
      <c r="G942" s="519"/>
      <c r="H942" s="519"/>
      <c r="I942" s="514"/>
      <c r="J942" s="519"/>
      <c r="K942" s="474"/>
      <c r="L942" s="474"/>
      <c r="M942" s="474"/>
      <c r="N942" s="474"/>
      <c r="O942" s="474"/>
      <c r="P942" s="474"/>
      <c r="Q942" s="474"/>
      <c r="R942" s="474"/>
      <c r="S942" s="474"/>
      <c r="T942" s="474"/>
      <c r="U942" s="474"/>
      <c r="V942" s="474"/>
      <c r="W942" s="474"/>
      <c r="X942" s="474"/>
      <c r="Y942" s="474"/>
      <c r="Z942" s="474"/>
    </row>
    <row r="943" spans="1:26" ht="12.75" customHeight="1" x14ac:dyDescent="0.25">
      <c r="A943" s="514"/>
      <c r="B943" s="519"/>
      <c r="C943" s="519"/>
      <c r="D943" s="519"/>
      <c r="E943" s="519"/>
      <c r="F943" s="519"/>
      <c r="G943" s="519"/>
      <c r="H943" s="519"/>
      <c r="I943" s="514"/>
      <c r="J943" s="519"/>
      <c r="K943" s="474"/>
      <c r="L943" s="474"/>
      <c r="M943" s="474"/>
      <c r="N943" s="474"/>
      <c r="O943" s="474"/>
      <c r="P943" s="474"/>
      <c r="Q943" s="474"/>
      <c r="R943" s="474"/>
      <c r="S943" s="474"/>
      <c r="T943" s="474"/>
      <c r="U943" s="474"/>
      <c r="V943" s="474"/>
      <c r="W943" s="474"/>
      <c r="X943" s="474"/>
      <c r="Y943" s="474"/>
      <c r="Z943" s="474"/>
    </row>
    <row r="944" spans="1:26" ht="12.75" customHeight="1" x14ac:dyDescent="0.25">
      <c r="A944" s="514"/>
      <c r="B944" s="519"/>
      <c r="C944" s="519"/>
      <c r="D944" s="519"/>
      <c r="E944" s="519"/>
      <c r="F944" s="519"/>
      <c r="G944" s="519"/>
      <c r="H944" s="519"/>
      <c r="I944" s="514"/>
      <c r="J944" s="519"/>
      <c r="K944" s="474"/>
      <c r="L944" s="474"/>
      <c r="M944" s="474"/>
      <c r="N944" s="474"/>
      <c r="O944" s="474"/>
      <c r="P944" s="474"/>
      <c r="Q944" s="474"/>
      <c r="R944" s="474"/>
      <c r="S944" s="474"/>
      <c r="T944" s="474"/>
      <c r="U944" s="474"/>
      <c r="V944" s="474"/>
      <c r="W944" s="474"/>
      <c r="X944" s="474"/>
      <c r="Y944" s="474"/>
      <c r="Z944" s="474"/>
    </row>
    <row r="945" spans="1:26" ht="12.75" customHeight="1" x14ac:dyDescent="0.25">
      <c r="A945" s="514"/>
      <c r="B945" s="519"/>
      <c r="C945" s="519"/>
      <c r="D945" s="519"/>
      <c r="E945" s="519"/>
      <c r="F945" s="519"/>
      <c r="G945" s="519"/>
      <c r="H945" s="519"/>
      <c r="I945" s="514"/>
      <c r="J945" s="519"/>
      <c r="K945" s="474"/>
      <c r="L945" s="474"/>
      <c r="M945" s="474"/>
      <c r="N945" s="474"/>
      <c r="O945" s="474"/>
      <c r="P945" s="474"/>
      <c r="Q945" s="474"/>
      <c r="R945" s="474"/>
      <c r="S945" s="474"/>
      <c r="T945" s="474"/>
      <c r="U945" s="474"/>
      <c r="V945" s="474"/>
      <c r="W945" s="474"/>
      <c r="X945" s="474"/>
      <c r="Y945" s="474"/>
      <c r="Z945" s="474"/>
    </row>
    <row r="946" spans="1:26" ht="12.75" customHeight="1" x14ac:dyDescent="0.25">
      <c r="A946" s="514"/>
      <c r="B946" s="519"/>
      <c r="C946" s="519"/>
      <c r="D946" s="519"/>
      <c r="E946" s="519"/>
      <c r="F946" s="519"/>
      <c r="G946" s="519"/>
      <c r="H946" s="519"/>
      <c r="I946" s="514"/>
      <c r="J946" s="519"/>
      <c r="K946" s="474"/>
      <c r="L946" s="474"/>
      <c r="M946" s="474"/>
      <c r="N946" s="474"/>
      <c r="O946" s="474"/>
      <c r="P946" s="474"/>
      <c r="Q946" s="474"/>
      <c r="R946" s="474"/>
      <c r="S946" s="474"/>
      <c r="T946" s="474"/>
      <c r="U946" s="474"/>
      <c r="V946" s="474"/>
      <c r="W946" s="474"/>
      <c r="X946" s="474"/>
      <c r="Y946" s="474"/>
      <c r="Z946" s="474"/>
    </row>
    <row r="947" spans="1:26" ht="12.75" customHeight="1" x14ac:dyDescent="0.25">
      <c r="A947" s="514"/>
      <c r="B947" s="519"/>
      <c r="C947" s="519"/>
      <c r="D947" s="519"/>
      <c r="E947" s="519"/>
      <c r="F947" s="519"/>
      <c r="G947" s="519"/>
      <c r="H947" s="519"/>
      <c r="I947" s="514"/>
      <c r="J947" s="519"/>
      <c r="K947" s="474"/>
      <c r="L947" s="474"/>
      <c r="M947" s="474"/>
      <c r="N947" s="474"/>
      <c r="O947" s="474"/>
      <c r="P947" s="474"/>
      <c r="Q947" s="474"/>
      <c r="R947" s="474"/>
      <c r="S947" s="474"/>
      <c r="T947" s="474"/>
      <c r="U947" s="474"/>
      <c r="V947" s="474"/>
      <c r="W947" s="474"/>
      <c r="X947" s="474"/>
      <c r="Y947" s="474"/>
      <c r="Z947" s="474"/>
    </row>
    <row r="948" spans="1:26" ht="12.75" customHeight="1" x14ac:dyDescent="0.25">
      <c r="A948" s="514"/>
      <c r="B948" s="519"/>
      <c r="C948" s="519"/>
      <c r="D948" s="519"/>
      <c r="E948" s="519"/>
      <c r="F948" s="519"/>
      <c r="G948" s="519"/>
      <c r="H948" s="519"/>
      <c r="I948" s="514"/>
      <c r="J948" s="519"/>
      <c r="K948" s="474"/>
      <c r="L948" s="474"/>
      <c r="M948" s="474"/>
      <c r="N948" s="474"/>
      <c r="O948" s="474"/>
      <c r="P948" s="474"/>
      <c r="Q948" s="474"/>
      <c r="R948" s="474"/>
      <c r="S948" s="474"/>
      <c r="T948" s="474"/>
      <c r="U948" s="474"/>
      <c r="V948" s="474"/>
      <c r="W948" s="474"/>
      <c r="X948" s="474"/>
      <c r="Y948" s="474"/>
      <c r="Z948" s="474"/>
    </row>
    <row r="949" spans="1:26" ht="12.75" customHeight="1" x14ac:dyDescent="0.25">
      <c r="A949" s="514"/>
      <c r="B949" s="519"/>
      <c r="C949" s="519"/>
      <c r="D949" s="519"/>
      <c r="E949" s="519"/>
      <c r="F949" s="519"/>
      <c r="G949" s="519"/>
      <c r="H949" s="519"/>
      <c r="I949" s="514"/>
      <c r="J949" s="519"/>
      <c r="K949" s="474"/>
      <c r="L949" s="474"/>
      <c r="M949" s="474"/>
      <c r="N949" s="474"/>
      <c r="O949" s="474"/>
      <c r="P949" s="474"/>
      <c r="Q949" s="474"/>
      <c r="R949" s="474"/>
      <c r="S949" s="474"/>
      <c r="T949" s="474"/>
      <c r="U949" s="474"/>
      <c r="V949" s="474"/>
      <c r="W949" s="474"/>
      <c r="X949" s="474"/>
      <c r="Y949" s="474"/>
      <c r="Z949" s="474"/>
    </row>
    <row r="950" spans="1:26" ht="12.75" customHeight="1" x14ac:dyDescent="0.25">
      <c r="A950" s="514"/>
      <c r="B950" s="519"/>
      <c r="C950" s="519"/>
      <c r="D950" s="519"/>
      <c r="E950" s="519"/>
      <c r="F950" s="519"/>
      <c r="G950" s="519"/>
      <c r="H950" s="519"/>
      <c r="I950" s="514"/>
      <c r="J950" s="519"/>
      <c r="K950" s="474"/>
      <c r="L950" s="474"/>
      <c r="M950" s="474"/>
      <c r="N950" s="474"/>
      <c r="O950" s="474"/>
      <c r="P950" s="474"/>
      <c r="Q950" s="474"/>
      <c r="R950" s="474"/>
      <c r="S950" s="474"/>
      <c r="T950" s="474"/>
      <c r="U950" s="474"/>
      <c r="V950" s="474"/>
      <c r="W950" s="474"/>
      <c r="X950" s="474"/>
      <c r="Y950" s="474"/>
      <c r="Z950" s="474"/>
    </row>
    <row r="951" spans="1:26" ht="12.75" customHeight="1" x14ac:dyDescent="0.25">
      <c r="A951" s="514"/>
      <c r="B951" s="519"/>
      <c r="C951" s="519"/>
      <c r="D951" s="519"/>
      <c r="E951" s="519"/>
      <c r="F951" s="519"/>
      <c r="G951" s="519"/>
      <c r="H951" s="519"/>
      <c r="I951" s="514"/>
      <c r="J951" s="519"/>
      <c r="K951" s="474"/>
      <c r="L951" s="474"/>
      <c r="M951" s="474"/>
      <c r="N951" s="474"/>
      <c r="O951" s="474"/>
      <c r="P951" s="474"/>
      <c r="Q951" s="474"/>
      <c r="R951" s="474"/>
      <c r="S951" s="474"/>
      <c r="T951" s="474"/>
      <c r="U951" s="474"/>
      <c r="V951" s="474"/>
      <c r="W951" s="474"/>
      <c r="X951" s="474"/>
      <c r="Y951" s="474"/>
      <c r="Z951" s="474"/>
    </row>
    <row r="952" spans="1:26" ht="12.75" customHeight="1" x14ac:dyDescent="0.25">
      <c r="A952" s="514"/>
      <c r="B952" s="519"/>
      <c r="C952" s="519"/>
      <c r="D952" s="519"/>
      <c r="E952" s="519"/>
      <c r="F952" s="519"/>
      <c r="G952" s="519"/>
      <c r="H952" s="519"/>
      <c r="I952" s="514"/>
      <c r="J952" s="519"/>
      <c r="K952" s="474"/>
      <c r="L952" s="474"/>
      <c r="M952" s="474"/>
      <c r="N952" s="474"/>
      <c r="O952" s="474"/>
      <c r="P952" s="474"/>
      <c r="Q952" s="474"/>
      <c r="R952" s="474"/>
      <c r="S952" s="474"/>
      <c r="T952" s="474"/>
      <c r="U952" s="474"/>
      <c r="V952" s="474"/>
      <c r="W952" s="474"/>
      <c r="X952" s="474"/>
      <c r="Y952" s="474"/>
      <c r="Z952" s="474"/>
    </row>
    <row r="953" spans="1:26" ht="12.75" customHeight="1" x14ac:dyDescent="0.25">
      <c r="A953" s="514"/>
      <c r="B953" s="519"/>
      <c r="C953" s="519"/>
      <c r="D953" s="519"/>
      <c r="E953" s="519"/>
      <c r="F953" s="519"/>
      <c r="G953" s="519"/>
      <c r="H953" s="519"/>
      <c r="I953" s="514"/>
      <c r="J953" s="519"/>
      <c r="K953" s="474"/>
      <c r="L953" s="474"/>
      <c r="M953" s="474"/>
      <c r="N953" s="474"/>
      <c r="O953" s="474"/>
      <c r="P953" s="474"/>
      <c r="Q953" s="474"/>
      <c r="R953" s="474"/>
      <c r="S953" s="474"/>
      <c r="T953" s="474"/>
      <c r="U953" s="474"/>
      <c r="V953" s="474"/>
      <c r="W953" s="474"/>
      <c r="X953" s="474"/>
      <c r="Y953" s="474"/>
      <c r="Z953" s="474"/>
    </row>
    <row r="954" spans="1:26" ht="12.75" customHeight="1" x14ac:dyDescent="0.25">
      <c r="A954" s="514"/>
      <c r="B954" s="519"/>
      <c r="C954" s="519"/>
      <c r="D954" s="519"/>
      <c r="E954" s="519"/>
      <c r="F954" s="519"/>
      <c r="G954" s="519"/>
      <c r="H954" s="519"/>
      <c r="I954" s="514"/>
      <c r="J954" s="519"/>
      <c r="K954" s="474"/>
      <c r="L954" s="474"/>
      <c r="M954" s="474"/>
      <c r="N954" s="474"/>
      <c r="O954" s="474"/>
      <c r="P954" s="474"/>
      <c r="Q954" s="474"/>
      <c r="R954" s="474"/>
      <c r="S954" s="474"/>
      <c r="T954" s="474"/>
      <c r="U954" s="474"/>
      <c r="V954" s="474"/>
      <c r="W954" s="474"/>
      <c r="X954" s="474"/>
      <c r="Y954" s="474"/>
      <c r="Z954" s="474"/>
    </row>
    <row r="955" spans="1:26" ht="12.75" customHeight="1" x14ac:dyDescent="0.25">
      <c r="A955" s="514"/>
      <c r="B955" s="519"/>
      <c r="C955" s="519"/>
      <c r="D955" s="519"/>
      <c r="E955" s="519"/>
      <c r="F955" s="519"/>
      <c r="G955" s="519"/>
      <c r="H955" s="519"/>
      <c r="I955" s="514"/>
      <c r="J955" s="519"/>
      <c r="K955" s="474"/>
      <c r="L955" s="474"/>
      <c r="M955" s="474"/>
      <c r="N955" s="474"/>
      <c r="O955" s="474"/>
      <c r="P955" s="474"/>
      <c r="Q955" s="474"/>
      <c r="R955" s="474"/>
      <c r="S955" s="474"/>
      <c r="T955" s="474"/>
      <c r="U955" s="474"/>
      <c r="V955" s="474"/>
      <c r="W955" s="474"/>
      <c r="X955" s="474"/>
      <c r="Y955" s="474"/>
      <c r="Z955" s="474"/>
    </row>
    <row r="956" spans="1:26" ht="12.75" customHeight="1" x14ac:dyDescent="0.25">
      <c r="A956" s="514"/>
      <c r="B956" s="519"/>
      <c r="C956" s="519"/>
      <c r="D956" s="519"/>
      <c r="E956" s="519"/>
      <c r="F956" s="519"/>
      <c r="G956" s="519"/>
      <c r="H956" s="519"/>
      <c r="I956" s="514"/>
      <c r="J956" s="519"/>
      <c r="K956" s="474"/>
      <c r="L956" s="474"/>
      <c r="M956" s="474"/>
      <c r="N956" s="474"/>
      <c r="O956" s="474"/>
      <c r="P956" s="474"/>
      <c r="Q956" s="474"/>
      <c r="R956" s="474"/>
      <c r="S956" s="474"/>
      <c r="T956" s="474"/>
      <c r="U956" s="474"/>
      <c r="V956" s="474"/>
      <c r="W956" s="474"/>
      <c r="X956" s="474"/>
      <c r="Y956" s="474"/>
      <c r="Z956" s="474"/>
    </row>
    <row r="957" spans="1:26" ht="12.75" customHeight="1" x14ac:dyDescent="0.25">
      <c r="A957" s="514"/>
      <c r="B957" s="519"/>
      <c r="C957" s="519"/>
      <c r="D957" s="519"/>
      <c r="E957" s="519"/>
      <c r="F957" s="519"/>
      <c r="G957" s="519"/>
      <c r="H957" s="519"/>
      <c r="I957" s="514"/>
      <c r="J957" s="519"/>
      <c r="K957" s="474"/>
      <c r="L957" s="474"/>
      <c r="M957" s="474"/>
      <c r="N957" s="474"/>
      <c r="O957" s="474"/>
      <c r="P957" s="474"/>
      <c r="Q957" s="474"/>
      <c r="R957" s="474"/>
      <c r="S957" s="474"/>
      <c r="T957" s="474"/>
      <c r="U957" s="474"/>
      <c r="V957" s="474"/>
      <c r="W957" s="474"/>
      <c r="X957" s="474"/>
      <c r="Y957" s="474"/>
      <c r="Z957" s="474"/>
    </row>
    <row r="958" spans="1:26" ht="12.75" customHeight="1" x14ac:dyDescent="0.25">
      <c r="A958" s="514"/>
      <c r="B958" s="519"/>
      <c r="C958" s="519"/>
      <c r="D958" s="519"/>
      <c r="E958" s="519"/>
      <c r="F958" s="519"/>
      <c r="G958" s="519"/>
      <c r="H958" s="519"/>
      <c r="I958" s="514"/>
      <c r="J958" s="519"/>
      <c r="K958" s="474"/>
      <c r="L958" s="474"/>
      <c r="M958" s="474"/>
      <c r="N958" s="474"/>
      <c r="O958" s="474"/>
      <c r="P958" s="474"/>
      <c r="Q958" s="474"/>
      <c r="R958" s="474"/>
      <c r="S958" s="474"/>
      <c r="T958" s="474"/>
      <c r="U958" s="474"/>
      <c r="V958" s="474"/>
      <c r="W958" s="474"/>
      <c r="X958" s="474"/>
      <c r="Y958" s="474"/>
      <c r="Z958" s="474"/>
    </row>
    <row r="959" spans="1:26" ht="12.75" customHeight="1" x14ac:dyDescent="0.25">
      <c r="A959" s="514"/>
      <c r="B959" s="519"/>
      <c r="C959" s="519"/>
      <c r="D959" s="519"/>
      <c r="E959" s="519"/>
      <c r="F959" s="519"/>
      <c r="G959" s="519"/>
      <c r="H959" s="519"/>
      <c r="I959" s="514"/>
      <c r="J959" s="519"/>
      <c r="K959" s="474"/>
      <c r="L959" s="474"/>
      <c r="M959" s="474"/>
      <c r="N959" s="474"/>
      <c r="O959" s="474"/>
      <c r="P959" s="474"/>
      <c r="Q959" s="474"/>
      <c r="R959" s="474"/>
      <c r="S959" s="474"/>
      <c r="T959" s="474"/>
      <c r="U959" s="474"/>
      <c r="V959" s="474"/>
      <c r="W959" s="474"/>
      <c r="X959" s="474"/>
      <c r="Y959" s="474"/>
      <c r="Z959" s="474"/>
    </row>
    <row r="960" spans="1:26" ht="12.75" customHeight="1" x14ac:dyDescent="0.25">
      <c r="A960" s="514"/>
      <c r="B960" s="519"/>
      <c r="C960" s="519"/>
      <c r="D960" s="519"/>
      <c r="E960" s="519"/>
      <c r="F960" s="519"/>
      <c r="G960" s="519"/>
      <c r="H960" s="519"/>
      <c r="I960" s="514"/>
      <c r="J960" s="519"/>
      <c r="K960" s="474"/>
      <c r="L960" s="474"/>
      <c r="M960" s="474"/>
      <c r="N960" s="474"/>
      <c r="O960" s="474"/>
      <c r="P960" s="474"/>
      <c r="Q960" s="474"/>
      <c r="R960" s="474"/>
      <c r="S960" s="474"/>
      <c r="T960" s="474"/>
      <c r="U960" s="474"/>
      <c r="V960" s="474"/>
      <c r="W960" s="474"/>
      <c r="X960" s="474"/>
      <c r="Y960" s="474"/>
      <c r="Z960" s="474"/>
    </row>
    <row r="961" spans="1:26" ht="12.75" customHeight="1" x14ac:dyDescent="0.25">
      <c r="A961" s="514"/>
      <c r="B961" s="519"/>
      <c r="C961" s="519"/>
      <c r="D961" s="519"/>
      <c r="E961" s="519"/>
      <c r="F961" s="519"/>
      <c r="G961" s="519"/>
      <c r="H961" s="519"/>
      <c r="I961" s="514"/>
      <c r="J961" s="519"/>
      <c r="K961" s="474"/>
      <c r="L961" s="474"/>
      <c r="M961" s="474"/>
      <c r="N961" s="474"/>
      <c r="O961" s="474"/>
      <c r="P961" s="474"/>
      <c r="Q961" s="474"/>
      <c r="R961" s="474"/>
      <c r="S961" s="474"/>
      <c r="T961" s="474"/>
      <c r="U961" s="474"/>
      <c r="V961" s="474"/>
      <c r="W961" s="474"/>
      <c r="X961" s="474"/>
      <c r="Y961" s="474"/>
      <c r="Z961" s="474"/>
    </row>
    <row r="962" spans="1:26" ht="12.75" customHeight="1" x14ac:dyDescent="0.25">
      <c r="A962" s="514"/>
      <c r="B962" s="519"/>
      <c r="C962" s="519"/>
      <c r="D962" s="519"/>
      <c r="E962" s="519"/>
      <c r="F962" s="519"/>
      <c r="G962" s="519"/>
      <c r="H962" s="519"/>
      <c r="I962" s="514"/>
      <c r="J962" s="519"/>
      <c r="K962" s="474"/>
      <c r="L962" s="474"/>
      <c r="M962" s="474"/>
      <c r="N962" s="474"/>
      <c r="O962" s="474"/>
      <c r="P962" s="474"/>
      <c r="Q962" s="474"/>
      <c r="R962" s="474"/>
      <c r="S962" s="474"/>
      <c r="T962" s="474"/>
      <c r="U962" s="474"/>
      <c r="V962" s="474"/>
      <c r="W962" s="474"/>
      <c r="X962" s="474"/>
      <c r="Y962" s="474"/>
      <c r="Z962" s="474"/>
    </row>
    <row r="963" spans="1:26" ht="12.75" customHeight="1" x14ac:dyDescent="0.25">
      <c r="A963" s="514"/>
      <c r="B963" s="519"/>
      <c r="C963" s="519"/>
      <c r="D963" s="519"/>
      <c r="E963" s="519"/>
      <c r="F963" s="519"/>
      <c r="G963" s="519"/>
      <c r="H963" s="519"/>
      <c r="I963" s="514"/>
      <c r="J963" s="519"/>
      <c r="K963" s="474"/>
      <c r="L963" s="474"/>
      <c r="M963" s="474"/>
      <c r="N963" s="474"/>
      <c r="O963" s="474"/>
      <c r="P963" s="474"/>
      <c r="Q963" s="474"/>
      <c r="R963" s="474"/>
      <c r="S963" s="474"/>
      <c r="T963" s="474"/>
      <c r="U963" s="474"/>
      <c r="V963" s="474"/>
      <c r="W963" s="474"/>
      <c r="X963" s="474"/>
      <c r="Y963" s="474"/>
      <c r="Z963" s="474"/>
    </row>
    <row r="964" spans="1:26" ht="12.75" customHeight="1" x14ac:dyDescent="0.25">
      <c r="A964" s="514"/>
      <c r="B964" s="519"/>
      <c r="C964" s="519"/>
      <c r="D964" s="519"/>
      <c r="E964" s="519"/>
      <c r="F964" s="519"/>
      <c r="G964" s="519"/>
      <c r="H964" s="519"/>
      <c r="I964" s="514"/>
      <c r="J964" s="519"/>
      <c r="K964" s="474"/>
      <c r="L964" s="474"/>
      <c r="M964" s="474"/>
      <c r="N964" s="474"/>
      <c r="O964" s="474"/>
      <c r="P964" s="474"/>
      <c r="Q964" s="474"/>
      <c r="R964" s="474"/>
      <c r="S964" s="474"/>
      <c r="T964" s="474"/>
      <c r="U964" s="474"/>
      <c r="V964" s="474"/>
      <c r="W964" s="474"/>
      <c r="X964" s="474"/>
      <c r="Y964" s="474"/>
      <c r="Z964" s="474"/>
    </row>
    <row r="965" spans="1:26" ht="12.75" customHeight="1" x14ac:dyDescent="0.25">
      <c r="A965" s="514"/>
      <c r="B965" s="519"/>
      <c r="C965" s="519"/>
      <c r="D965" s="519"/>
      <c r="E965" s="519"/>
      <c r="F965" s="519"/>
      <c r="G965" s="519"/>
      <c r="H965" s="519"/>
      <c r="I965" s="514"/>
      <c r="J965" s="519"/>
      <c r="K965" s="474"/>
      <c r="L965" s="474"/>
      <c r="M965" s="474"/>
      <c r="N965" s="474"/>
      <c r="O965" s="474"/>
      <c r="P965" s="474"/>
      <c r="Q965" s="474"/>
      <c r="R965" s="474"/>
      <c r="S965" s="474"/>
      <c r="T965" s="474"/>
      <c r="U965" s="474"/>
      <c r="V965" s="474"/>
      <c r="W965" s="474"/>
      <c r="X965" s="474"/>
      <c r="Y965" s="474"/>
      <c r="Z965" s="474"/>
    </row>
    <row r="966" spans="1:26" ht="12.75" customHeight="1" x14ac:dyDescent="0.25">
      <c r="A966" s="514"/>
      <c r="B966" s="519"/>
      <c r="C966" s="519"/>
      <c r="D966" s="519"/>
      <c r="E966" s="519"/>
      <c r="F966" s="519"/>
      <c r="G966" s="519"/>
      <c r="H966" s="519"/>
      <c r="I966" s="514"/>
      <c r="J966" s="519"/>
      <c r="K966" s="474"/>
      <c r="L966" s="474"/>
      <c r="M966" s="474"/>
      <c r="N966" s="474"/>
      <c r="O966" s="474"/>
      <c r="P966" s="474"/>
      <c r="Q966" s="474"/>
      <c r="R966" s="474"/>
      <c r="S966" s="474"/>
      <c r="T966" s="474"/>
      <c r="U966" s="474"/>
      <c r="V966" s="474"/>
      <c r="W966" s="474"/>
      <c r="X966" s="474"/>
      <c r="Y966" s="474"/>
      <c r="Z966" s="474"/>
    </row>
    <row r="967" spans="1:26" ht="12.75" customHeight="1" x14ac:dyDescent="0.25">
      <c r="A967" s="514"/>
      <c r="B967" s="519"/>
      <c r="C967" s="519"/>
      <c r="D967" s="519"/>
      <c r="E967" s="519"/>
      <c r="F967" s="519"/>
      <c r="G967" s="519"/>
      <c r="H967" s="519"/>
      <c r="I967" s="514"/>
      <c r="J967" s="519"/>
      <c r="K967" s="474"/>
      <c r="L967" s="474"/>
      <c r="M967" s="474"/>
      <c r="N967" s="474"/>
      <c r="O967" s="474"/>
      <c r="P967" s="474"/>
      <c r="Q967" s="474"/>
      <c r="R967" s="474"/>
      <c r="S967" s="474"/>
      <c r="T967" s="474"/>
      <c r="U967" s="474"/>
      <c r="V967" s="474"/>
      <c r="W967" s="474"/>
      <c r="X967" s="474"/>
      <c r="Y967" s="474"/>
      <c r="Z967" s="474"/>
    </row>
    <row r="968" spans="1:26" ht="12.75" customHeight="1" x14ac:dyDescent="0.25">
      <c r="A968" s="514"/>
      <c r="B968" s="519"/>
      <c r="C968" s="519"/>
      <c r="D968" s="519"/>
      <c r="E968" s="519"/>
      <c r="F968" s="519"/>
      <c r="G968" s="519"/>
      <c r="H968" s="519"/>
      <c r="I968" s="514"/>
      <c r="J968" s="519"/>
      <c r="K968" s="474"/>
      <c r="L968" s="474"/>
      <c r="M968" s="474"/>
      <c r="N968" s="474"/>
      <c r="O968" s="474"/>
      <c r="P968" s="474"/>
      <c r="Q968" s="474"/>
      <c r="R968" s="474"/>
      <c r="S968" s="474"/>
      <c r="T968" s="474"/>
      <c r="U968" s="474"/>
      <c r="V968" s="474"/>
      <c r="W968" s="474"/>
      <c r="X968" s="474"/>
      <c r="Y968" s="474"/>
      <c r="Z968" s="474"/>
    </row>
    <row r="969" spans="1:26" ht="12.75" customHeight="1" x14ac:dyDescent="0.25">
      <c r="A969" s="514"/>
      <c r="B969" s="519"/>
      <c r="C969" s="519"/>
      <c r="D969" s="519"/>
      <c r="E969" s="519"/>
      <c r="F969" s="519"/>
      <c r="G969" s="519"/>
      <c r="H969" s="519"/>
      <c r="I969" s="514"/>
      <c r="J969" s="519"/>
      <c r="K969" s="474"/>
      <c r="L969" s="474"/>
      <c r="M969" s="474"/>
      <c r="N969" s="474"/>
      <c r="O969" s="474"/>
      <c r="P969" s="474"/>
      <c r="Q969" s="474"/>
      <c r="R969" s="474"/>
      <c r="S969" s="474"/>
      <c r="T969" s="474"/>
      <c r="U969" s="474"/>
      <c r="V969" s="474"/>
      <c r="W969" s="474"/>
      <c r="X969" s="474"/>
      <c r="Y969" s="474"/>
      <c r="Z969" s="474"/>
    </row>
    <row r="970" spans="1:26" ht="12.75" customHeight="1" x14ac:dyDescent="0.25">
      <c r="A970" s="514"/>
      <c r="B970" s="519"/>
      <c r="C970" s="519"/>
      <c r="D970" s="519"/>
      <c r="E970" s="519"/>
      <c r="F970" s="519"/>
      <c r="G970" s="519"/>
      <c r="H970" s="519"/>
      <c r="I970" s="514"/>
      <c r="J970" s="519"/>
      <c r="K970" s="474"/>
      <c r="L970" s="474"/>
      <c r="M970" s="474"/>
      <c r="N970" s="474"/>
      <c r="O970" s="474"/>
      <c r="P970" s="474"/>
      <c r="Q970" s="474"/>
      <c r="R970" s="474"/>
      <c r="S970" s="474"/>
      <c r="T970" s="474"/>
      <c r="U970" s="474"/>
      <c r="V970" s="474"/>
      <c r="W970" s="474"/>
      <c r="X970" s="474"/>
      <c r="Y970" s="474"/>
      <c r="Z970" s="474"/>
    </row>
    <row r="971" spans="1:26" ht="12.75" customHeight="1" x14ac:dyDescent="0.25">
      <c r="A971" s="514"/>
      <c r="B971" s="519"/>
      <c r="C971" s="519"/>
      <c r="D971" s="519"/>
      <c r="E971" s="519"/>
      <c r="F971" s="519"/>
      <c r="G971" s="519"/>
      <c r="H971" s="519"/>
      <c r="I971" s="514"/>
      <c r="J971" s="519"/>
      <c r="K971" s="474"/>
      <c r="L971" s="474"/>
      <c r="M971" s="474"/>
      <c r="N971" s="474"/>
      <c r="O971" s="474"/>
      <c r="P971" s="474"/>
      <c r="Q971" s="474"/>
      <c r="R971" s="474"/>
      <c r="S971" s="474"/>
      <c r="T971" s="474"/>
      <c r="U971" s="474"/>
      <c r="V971" s="474"/>
      <c r="W971" s="474"/>
      <c r="X971" s="474"/>
      <c r="Y971" s="474"/>
      <c r="Z971" s="474"/>
    </row>
    <row r="972" spans="1:26" ht="12.75" customHeight="1" x14ac:dyDescent="0.25">
      <c r="A972" s="514"/>
      <c r="B972" s="519"/>
      <c r="C972" s="519"/>
      <c r="D972" s="519"/>
      <c r="E972" s="519"/>
      <c r="F972" s="519"/>
      <c r="G972" s="519"/>
      <c r="H972" s="519"/>
      <c r="I972" s="514"/>
      <c r="J972" s="519"/>
      <c r="K972" s="474"/>
      <c r="L972" s="474"/>
      <c r="M972" s="474"/>
      <c r="N972" s="474"/>
      <c r="O972" s="474"/>
      <c r="P972" s="474"/>
      <c r="Q972" s="474"/>
      <c r="R972" s="474"/>
      <c r="S972" s="474"/>
      <c r="T972" s="474"/>
      <c r="U972" s="474"/>
      <c r="V972" s="474"/>
      <c r="W972" s="474"/>
      <c r="X972" s="474"/>
      <c r="Y972" s="474"/>
      <c r="Z972" s="474"/>
    </row>
    <row r="973" spans="1:26" ht="12.75" customHeight="1" x14ac:dyDescent="0.25">
      <c r="A973" s="514"/>
      <c r="B973" s="519"/>
      <c r="C973" s="519"/>
      <c r="D973" s="519"/>
      <c r="E973" s="519"/>
      <c r="F973" s="519"/>
      <c r="G973" s="519"/>
      <c r="H973" s="519"/>
      <c r="I973" s="514"/>
      <c r="J973" s="519"/>
      <c r="K973" s="474"/>
      <c r="L973" s="474"/>
      <c r="M973" s="474"/>
      <c r="N973" s="474"/>
      <c r="O973" s="474"/>
      <c r="P973" s="474"/>
      <c r="Q973" s="474"/>
      <c r="R973" s="474"/>
      <c r="S973" s="474"/>
      <c r="T973" s="474"/>
      <c r="U973" s="474"/>
      <c r="V973" s="474"/>
      <c r="W973" s="474"/>
      <c r="X973" s="474"/>
      <c r="Y973" s="474"/>
      <c r="Z973" s="474"/>
    </row>
    <row r="974" spans="1:26" ht="12.75" customHeight="1" x14ac:dyDescent="0.25">
      <c r="A974" s="514"/>
      <c r="B974" s="519"/>
      <c r="C974" s="519"/>
      <c r="D974" s="519"/>
      <c r="E974" s="519"/>
      <c r="F974" s="519"/>
      <c r="G974" s="519"/>
      <c r="H974" s="519"/>
      <c r="I974" s="514"/>
      <c r="J974" s="519"/>
      <c r="K974" s="474"/>
      <c r="L974" s="474"/>
      <c r="M974" s="474"/>
      <c r="N974" s="474"/>
      <c r="O974" s="474"/>
      <c r="P974" s="474"/>
      <c r="Q974" s="474"/>
      <c r="R974" s="474"/>
      <c r="S974" s="474"/>
      <c r="T974" s="474"/>
      <c r="U974" s="474"/>
      <c r="V974" s="474"/>
      <c r="W974" s="474"/>
      <c r="X974" s="474"/>
      <c r="Y974" s="474"/>
      <c r="Z974" s="474"/>
    </row>
    <row r="975" spans="1:26" ht="12.75" customHeight="1" x14ac:dyDescent="0.25">
      <c r="A975" s="514"/>
      <c r="B975" s="519"/>
      <c r="C975" s="519"/>
      <c r="D975" s="519"/>
      <c r="E975" s="519"/>
      <c r="F975" s="519"/>
      <c r="G975" s="519"/>
      <c r="H975" s="519"/>
      <c r="I975" s="514"/>
      <c r="J975" s="519"/>
      <c r="K975" s="474"/>
      <c r="L975" s="474"/>
      <c r="M975" s="474"/>
      <c r="N975" s="474"/>
      <c r="O975" s="474"/>
      <c r="P975" s="474"/>
      <c r="Q975" s="474"/>
      <c r="R975" s="474"/>
      <c r="S975" s="474"/>
      <c r="T975" s="474"/>
      <c r="U975" s="474"/>
      <c r="V975" s="474"/>
      <c r="W975" s="474"/>
      <c r="X975" s="474"/>
      <c r="Y975" s="474"/>
      <c r="Z975" s="474"/>
    </row>
    <row r="976" spans="1:26" ht="12.75" customHeight="1" x14ac:dyDescent="0.25">
      <c r="A976" s="514"/>
      <c r="B976" s="519"/>
      <c r="C976" s="519"/>
      <c r="D976" s="519"/>
      <c r="E976" s="519"/>
      <c r="F976" s="519"/>
      <c r="G976" s="519"/>
      <c r="H976" s="519"/>
      <c r="I976" s="514"/>
      <c r="J976" s="519"/>
      <c r="K976" s="474"/>
      <c r="L976" s="474"/>
      <c r="M976" s="474"/>
      <c r="N976" s="474"/>
      <c r="O976" s="474"/>
      <c r="P976" s="474"/>
      <c r="Q976" s="474"/>
      <c r="R976" s="474"/>
      <c r="S976" s="474"/>
      <c r="T976" s="474"/>
      <c r="U976" s="474"/>
      <c r="V976" s="474"/>
      <c r="W976" s="474"/>
      <c r="X976" s="474"/>
      <c r="Y976" s="474"/>
      <c r="Z976" s="474"/>
    </row>
    <row r="977" spans="1:26" ht="12.75" customHeight="1" x14ac:dyDescent="0.25">
      <c r="A977" s="514"/>
      <c r="B977" s="519"/>
      <c r="C977" s="519"/>
      <c r="D977" s="519"/>
      <c r="E977" s="519"/>
      <c r="F977" s="519"/>
      <c r="G977" s="519"/>
      <c r="H977" s="519"/>
      <c r="I977" s="514"/>
      <c r="J977" s="519"/>
      <c r="K977" s="474"/>
      <c r="L977" s="474"/>
      <c r="M977" s="474"/>
      <c r="N977" s="474"/>
      <c r="O977" s="474"/>
      <c r="P977" s="474"/>
      <c r="Q977" s="474"/>
      <c r="R977" s="474"/>
      <c r="S977" s="474"/>
      <c r="T977" s="474"/>
      <c r="U977" s="474"/>
      <c r="V977" s="474"/>
      <c r="W977" s="474"/>
      <c r="X977" s="474"/>
      <c r="Y977" s="474"/>
      <c r="Z977" s="474"/>
    </row>
    <row r="978" spans="1:26" ht="12.75" customHeight="1" x14ac:dyDescent="0.25">
      <c r="A978" s="514"/>
      <c r="B978" s="519"/>
      <c r="C978" s="519"/>
      <c r="D978" s="519"/>
      <c r="E978" s="519"/>
      <c r="F978" s="519"/>
      <c r="G978" s="519"/>
      <c r="H978" s="519"/>
      <c r="I978" s="514"/>
      <c r="J978" s="519"/>
      <c r="K978" s="474"/>
      <c r="L978" s="474"/>
      <c r="M978" s="474"/>
      <c r="N978" s="474"/>
      <c r="O978" s="474"/>
      <c r="P978" s="474"/>
      <c r="Q978" s="474"/>
      <c r="R978" s="474"/>
      <c r="S978" s="474"/>
      <c r="T978" s="474"/>
      <c r="U978" s="474"/>
      <c r="V978" s="474"/>
      <c r="W978" s="474"/>
      <c r="X978" s="474"/>
      <c r="Y978" s="474"/>
      <c r="Z978" s="474"/>
    </row>
    <row r="979" spans="1:26" ht="12.75" customHeight="1" x14ac:dyDescent="0.25">
      <c r="A979" s="514"/>
      <c r="B979" s="519"/>
      <c r="C979" s="519"/>
      <c r="D979" s="519"/>
      <c r="E979" s="519"/>
      <c r="F979" s="519"/>
      <c r="G979" s="519"/>
      <c r="H979" s="519"/>
      <c r="I979" s="514"/>
      <c r="J979" s="519"/>
      <c r="K979" s="474"/>
      <c r="L979" s="474"/>
      <c r="M979" s="474"/>
      <c r="N979" s="474"/>
      <c r="O979" s="474"/>
      <c r="P979" s="474"/>
      <c r="Q979" s="474"/>
      <c r="R979" s="474"/>
      <c r="S979" s="474"/>
      <c r="T979" s="474"/>
      <c r="U979" s="474"/>
      <c r="V979" s="474"/>
      <c r="W979" s="474"/>
      <c r="X979" s="474"/>
      <c r="Y979" s="474"/>
      <c r="Z979" s="474"/>
    </row>
    <row r="980" spans="1:26" ht="12.75" customHeight="1" x14ac:dyDescent="0.25">
      <c r="A980" s="514"/>
      <c r="B980" s="519"/>
      <c r="C980" s="519"/>
      <c r="D980" s="519"/>
      <c r="E980" s="519"/>
      <c r="F980" s="519"/>
      <c r="G980" s="519"/>
      <c r="H980" s="519"/>
      <c r="I980" s="514"/>
      <c r="J980" s="519"/>
      <c r="K980" s="474"/>
      <c r="L980" s="474"/>
      <c r="M980" s="474"/>
      <c r="N980" s="474"/>
      <c r="O980" s="474"/>
      <c r="P980" s="474"/>
      <c r="Q980" s="474"/>
      <c r="R980" s="474"/>
      <c r="S980" s="474"/>
      <c r="T980" s="474"/>
      <c r="U980" s="474"/>
      <c r="V980" s="474"/>
      <c r="W980" s="474"/>
      <c r="X980" s="474"/>
      <c r="Y980" s="474"/>
      <c r="Z980" s="474"/>
    </row>
    <row r="981" spans="1:26" ht="12.75" customHeight="1" x14ac:dyDescent="0.25">
      <c r="A981" s="514"/>
      <c r="B981" s="519"/>
      <c r="C981" s="519"/>
      <c r="D981" s="519"/>
      <c r="E981" s="519"/>
      <c r="F981" s="519"/>
      <c r="G981" s="519"/>
      <c r="H981" s="519"/>
      <c r="I981" s="514"/>
      <c r="J981" s="519"/>
      <c r="K981" s="474"/>
      <c r="L981" s="474"/>
      <c r="M981" s="474"/>
      <c r="N981" s="474"/>
      <c r="O981" s="474"/>
      <c r="P981" s="474"/>
      <c r="Q981" s="474"/>
      <c r="R981" s="474"/>
      <c r="S981" s="474"/>
      <c r="T981" s="474"/>
      <c r="U981" s="474"/>
      <c r="V981" s="474"/>
      <c r="W981" s="474"/>
      <c r="X981" s="474"/>
      <c r="Y981" s="474"/>
      <c r="Z981" s="474"/>
    </row>
    <row r="982" spans="1:26" ht="12.75" customHeight="1" x14ac:dyDescent="0.25">
      <c r="A982" s="514"/>
      <c r="B982" s="519"/>
      <c r="C982" s="519"/>
      <c r="D982" s="519"/>
      <c r="E982" s="519"/>
      <c r="F982" s="519"/>
      <c r="G982" s="519"/>
      <c r="H982" s="519"/>
      <c r="I982" s="514"/>
      <c r="J982" s="519"/>
      <c r="K982" s="474"/>
      <c r="L982" s="474"/>
      <c r="M982" s="474"/>
      <c r="N982" s="474"/>
      <c r="O982" s="474"/>
      <c r="P982" s="474"/>
      <c r="Q982" s="474"/>
      <c r="R982" s="474"/>
      <c r="S982" s="474"/>
      <c r="T982" s="474"/>
      <c r="U982" s="474"/>
      <c r="V982" s="474"/>
      <c r="W982" s="474"/>
      <c r="X982" s="474"/>
      <c r="Y982" s="474"/>
      <c r="Z982" s="474"/>
    </row>
    <row r="983" spans="1:26" ht="12.75" customHeight="1" x14ac:dyDescent="0.25">
      <c r="A983" s="514"/>
      <c r="B983" s="519"/>
      <c r="C983" s="519"/>
      <c r="D983" s="519"/>
      <c r="E983" s="519"/>
      <c r="F983" s="519"/>
      <c r="G983" s="519"/>
      <c r="H983" s="519"/>
      <c r="I983" s="514"/>
      <c r="J983" s="519"/>
      <c r="K983" s="474"/>
      <c r="L983" s="474"/>
      <c r="M983" s="474"/>
      <c r="N983" s="474"/>
      <c r="O983" s="474"/>
      <c r="P983" s="474"/>
      <c r="Q983" s="474"/>
      <c r="R983" s="474"/>
      <c r="S983" s="474"/>
      <c r="T983" s="474"/>
      <c r="U983" s="474"/>
      <c r="V983" s="474"/>
      <c r="W983" s="474"/>
      <c r="X983" s="474"/>
      <c r="Y983" s="474"/>
      <c r="Z983" s="474"/>
    </row>
    <row r="984" spans="1:26" ht="12.75" customHeight="1" x14ac:dyDescent="0.25">
      <c r="A984" s="514"/>
      <c r="B984" s="519"/>
      <c r="C984" s="519"/>
      <c r="D984" s="519"/>
      <c r="E984" s="519"/>
      <c r="F984" s="519"/>
      <c r="G984" s="519"/>
      <c r="H984" s="519"/>
      <c r="I984" s="514"/>
      <c r="J984" s="519"/>
      <c r="K984" s="474"/>
      <c r="L984" s="474"/>
      <c r="M984" s="474"/>
      <c r="N984" s="474"/>
      <c r="O984" s="474"/>
      <c r="P984" s="474"/>
      <c r="Q984" s="474"/>
      <c r="R984" s="474"/>
      <c r="S984" s="474"/>
      <c r="T984" s="474"/>
      <c r="U984" s="474"/>
      <c r="V984" s="474"/>
      <c r="W984" s="474"/>
      <c r="X984" s="474"/>
      <c r="Y984" s="474"/>
      <c r="Z984" s="474"/>
    </row>
    <row r="985" spans="1:26" ht="12.75" customHeight="1" x14ac:dyDescent="0.25">
      <c r="A985" s="514"/>
      <c r="B985" s="519"/>
      <c r="C985" s="519"/>
      <c r="D985" s="519"/>
      <c r="E985" s="519"/>
      <c r="F985" s="519"/>
      <c r="G985" s="519"/>
      <c r="H985" s="519"/>
      <c r="I985" s="514"/>
      <c r="J985" s="519"/>
      <c r="K985" s="474"/>
      <c r="L985" s="474"/>
      <c r="M985" s="474"/>
      <c r="N985" s="474"/>
      <c r="O985" s="474"/>
      <c r="P985" s="474"/>
      <c r="Q985" s="474"/>
      <c r="R985" s="474"/>
      <c r="S985" s="474"/>
      <c r="T985" s="474"/>
      <c r="U985" s="474"/>
      <c r="V985" s="474"/>
      <c r="W985" s="474"/>
      <c r="X985" s="474"/>
      <c r="Y985" s="474"/>
      <c r="Z985" s="474"/>
    </row>
    <row r="986" spans="1:26" ht="12.75" customHeight="1" x14ac:dyDescent="0.25">
      <c r="A986" s="514"/>
      <c r="B986" s="519"/>
      <c r="C986" s="519"/>
      <c r="D986" s="519"/>
      <c r="E986" s="519"/>
      <c r="F986" s="519"/>
      <c r="G986" s="519"/>
      <c r="H986" s="519"/>
      <c r="I986" s="514"/>
      <c r="J986" s="519"/>
      <c r="K986" s="474"/>
      <c r="L986" s="474"/>
      <c r="M986" s="474"/>
      <c r="N986" s="474"/>
      <c r="O986" s="474"/>
      <c r="P986" s="474"/>
      <c r="Q986" s="474"/>
      <c r="R986" s="474"/>
      <c r="S986" s="474"/>
      <c r="T986" s="474"/>
      <c r="U986" s="474"/>
      <c r="V986" s="474"/>
      <c r="W986" s="474"/>
      <c r="X986" s="474"/>
      <c r="Y986" s="474"/>
      <c r="Z986" s="474"/>
    </row>
    <row r="987" spans="1:26" ht="12.75" customHeight="1" x14ac:dyDescent="0.25">
      <c r="A987" s="514"/>
      <c r="B987" s="519"/>
      <c r="C987" s="519"/>
      <c r="D987" s="519"/>
      <c r="E987" s="519"/>
      <c r="F987" s="519"/>
      <c r="G987" s="519"/>
      <c r="H987" s="519"/>
      <c r="I987" s="514"/>
      <c r="J987" s="519"/>
      <c r="K987" s="474"/>
      <c r="L987" s="474"/>
      <c r="M987" s="474"/>
      <c r="N987" s="474"/>
      <c r="O987" s="474"/>
      <c r="P987" s="474"/>
      <c r="Q987" s="474"/>
      <c r="R987" s="474"/>
      <c r="S987" s="474"/>
      <c r="T987" s="474"/>
      <c r="U987" s="474"/>
      <c r="V987" s="474"/>
      <c r="W987" s="474"/>
      <c r="X987" s="474"/>
      <c r="Y987" s="474"/>
      <c r="Z987" s="474"/>
    </row>
    <row r="988" spans="1:26" ht="12.75" customHeight="1" x14ac:dyDescent="0.25">
      <c r="A988" s="514"/>
      <c r="B988" s="519"/>
      <c r="C988" s="519"/>
      <c r="D988" s="519"/>
      <c r="E988" s="519"/>
      <c r="F988" s="519"/>
      <c r="G988" s="519"/>
      <c r="H988" s="519"/>
      <c r="I988" s="514"/>
      <c r="J988" s="519"/>
      <c r="K988" s="474"/>
      <c r="L988" s="474"/>
      <c r="M988" s="474"/>
      <c r="N988" s="474"/>
      <c r="O988" s="474"/>
      <c r="P988" s="474"/>
      <c r="Q988" s="474"/>
      <c r="R988" s="474"/>
      <c r="S988" s="474"/>
      <c r="T988" s="474"/>
      <c r="U988" s="474"/>
      <c r="V988" s="474"/>
      <c r="W988" s="474"/>
      <c r="X988" s="474"/>
      <c r="Y988" s="474"/>
      <c r="Z988" s="474"/>
    </row>
    <row r="989" spans="1:26" ht="12.75" customHeight="1" x14ac:dyDescent="0.25">
      <c r="A989" s="514"/>
      <c r="B989" s="519"/>
      <c r="C989" s="519"/>
      <c r="D989" s="519"/>
      <c r="E989" s="519"/>
      <c r="F989" s="519"/>
      <c r="G989" s="519"/>
      <c r="H989" s="519"/>
      <c r="I989" s="514"/>
      <c r="J989" s="519"/>
      <c r="K989" s="474"/>
      <c r="L989" s="474"/>
      <c r="M989" s="474"/>
      <c r="N989" s="474"/>
      <c r="O989" s="474"/>
      <c r="P989" s="474"/>
      <c r="Q989" s="474"/>
      <c r="R989" s="474"/>
      <c r="S989" s="474"/>
      <c r="T989" s="474"/>
      <c r="U989" s="474"/>
      <c r="V989" s="474"/>
      <c r="W989" s="474"/>
      <c r="X989" s="474"/>
      <c r="Y989" s="474"/>
      <c r="Z989" s="474"/>
    </row>
    <row r="990" spans="1:26" ht="12.75" customHeight="1" x14ac:dyDescent="0.25">
      <c r="A990" s="514"/>
      <c r="B990" s="519"/>
      <c r="C990" s="519"/>
      <c r="D990" s="519"/>
      <c r="E990" s="519"/>
      <c r="F990" s="519"/>
      <c r="G990" s="519"/>
      <c r="H990" s="519"/>
      <c r="I990" s="514"/>
      <c r="J990" s="519"/>
      <c r="K990" s="474"/>
      <c r="L990" s="474"/>
      <c r="M990" s="474"/>
      <c r="N990" s="474"/>
      <c r="O990" s="474"/>
      <c r="P990" s="474"/>
      <c r="Q990" s="474"/>
      <c r="R990" s="474"/>
      <c r="S990" s="474"/>
      <c r="T990" s="474"/>
      <c r="U990" s="474"/>
      <c r="V990" s="474"/>
      <c r="W990" s="474"/>
      <c r="X990" s="474"/>
      <c r="Y990" s="474"/>
      <c r="Z990" s="474"/>
    </row>
    <row r="991" spans="1:26" ht="12.75" customHeight="1" x14ac:dyDescent="0.25">
      <c r="A991" s="514"/>
      <c r="B991" s="519"/>
      <c r="C991" s="519"/>
      <c r="D991" s="519"/>
      <c r="E991" s="519"/>
      <c r="F991" s="519"/>
      <c r="G991" s="519"/>
      <c r="H991" s="519"/>
      <c r="I991" s="514"/>
      <c r="J991" s="519"/>
      <c r="K991" s="474"/>
      <c r="L991" s="474"/>
      <c r="M991" s="474"/>
      <c r="N991" s="474"/>
      <c r="O991" s="474"/>
      <c r="P991" s="474"/>
      <c r="Q991" s="474"/>
      <c r="R991" s="474"/>
      <c r="S991" s="474"/>
      <c r="T991" s="474"/>
      <c r="U991" s="474"/>
      <c r="V991" s="474"/>
      <c r="W991" s="474"/>
      <c r="X991" s="474"/>
      <c r="Y991" s="474"/>
      <c r="Z991" s="474"/>
    </row>
    <row r="992" spans="1:26" ht="12.75" customHeight="1" x14ac:dyDescent="0.25">
      <c r="A992" s="514"/>
      <c r="B992" s="519"/>
      <c r="C992" s="519"/>
      <c r="D992" s="519"/>
      <c r="E992" s="519"/>
      <c r="F992" s="519"/>
      <c r="G992" s="519"/>
      <c r="H992" s="519"/>
      <c r="I992" s="514"/>
      <c r="J992" s="519"/>
      <c r="K992" s="474"/>
      <c r="L992" s="474"/>
      <c r="M992" s="474"/>
      <c r="N992" s="474"/>
      <c r="O992" s="474"/>
      <c r="P992" s="474"/>
      <c r="Q992" s="474"/>
      <c r="R992" s="474"/>
      <c r="S992" s="474"/>
      <c r="T992" s="474"/>
      <c r="U992" s="474"/>
      <c r="V992" s="474"/>
      <c r="W992" s="474"/>
      <c r="X992" s="474"/>
      <c r="Y992" s="474"/>
      <c r="Z992" s="474"/>
    </row>
    <row r="993" spans="1:26" ht="12.75" customHeight="1" x14ac:dyDescent="0.25">
      <c r="A993" s="514"/>
      <c r="B993" s="519"/>
      <c r="C993" s="519"/>
      <c r="D993" s="519"/>
      <c r="E993" s="519"/>
      <c r="F993" s="519"/>
      <c r="G993" s="519"/>
      <c r="H993" s="519"/>
      <c r="I993" s="514"/>
      <c r="J993" s="519"/>
      <c r="K993" s="474"/>
      <c r="L993" s="474"/>
      <c r="M993" s="474"/>
      <c r="N993" s="474"/>
      <c r="O993" s="474"/>
      <c r="P993" s="474"/>
      <c r="Q993" s="474"/>
      <c r="R993" s="474"/>
      <c r="S993" s="474"/>
      <c r="T993" s="474"/>
      <c r="U993" s="474"/>
      <c r="V993" s="474"/>
      <c r="W993" s="474"/>
      <c r="X993" s="474"/>
      <c r="Y993" s="474"/>
      <c r="Z993" s="474"/>
    </row>
    <row r="994" spans="1:26" ht="12.75" customHeight="1" x14ac:dyDescent="0.25">
      <c r="A994" s="514"/>
      <c r="B994" s="519"/>
      <c r="C994" s="519"/>
      <c r="D994" s="519"/>
      <c r="E994" s="519"/>
      <c r="F994" s="519"/>
      <c r="G994" s="519"/>
      <c r="H994" s="519"/>
      <c r="I994" s="514"/>
      <c r="J994" s="519"/>
      <c r="K994" s="474"/>
      <c r="L994" s="474"/>
      <c r="M994" s="474"/>
      <c r="N994" s="474"/>
      <c r="O994" s="474"/>
      <c r="P994" s="474"/>
      <c r="Q994" s="474"/>
      <c r="R994" s="474"/>
      <c r="S994" s="474"/>
      <c r="T994" s="474"/>
      <c r="U994" s="474"/>
      <c r="V994" s="474"/>
      <c r="W994" s="474"/>
      <c r="X994" s="474"/>
      <c r="Y994" s="474"/>
      <c r="Z994" s="474"/>
    </row>
    <row r="995" spans="1:26" ht="12.75" customHeight="1" x14ac:dyDescent="0.25">
      <c r="A995" s="514"/>
      <c r="B995" s="519"/>
      <c r="C995" s="519"/>
      <c r="D995" s="519"/>
      <c r="E995" s="519"/>
      <c r="F995" s="519"/>
      <c r="G995" s="519"/>
      <c r="H995" s="519"/>
      <c r="I995" s="514"/>
      <c r="J995" s="519"/>
      <c r="K995" s="474"/>
      <c r="L995" s="474"/>
      <c r="M995" s="474"/>
      <c r="N995" s="474"/>
      <c r="O995" s="474"/>
      <c r="P995" s="474"/>
      <c r="Q995" s="474"/>
      <c r="R995" s="474"/>
      <c r="S995" s="474"/>
      <c r="T995" s="474"/>
      <c r="U995" s="474"/>
      <c r="V995" s="474"/>
      <c r="W995" s="474"/>
      <c r="X995" s="474"/>
      <c r="Y995" s="474"/>
      <c r="Z995" s="474"/>
    </row>
    <row r="996" spans="1:26" ht="12.75" customHeight="1" x14ac:dyDescent="0.25">
      <c r="A996" s="514"/>
      <c r="B996" s="519"/>
      <c r="C996" s="519"/>
      <c r="D996" s="519"/>
      <c r="E996" s="519"/>
      <c r="F996" s="519"/>
      <c r="G996" s="519"/>
      <c r="H996" s="519"/>
      <c r="I996" s="514"/>
      <c r="J996" s="519"/>
      <c r="K996" s="474"/>
      <c r="L996" s="474"/>
      <c r="M996" s="474"/>
      <c r="N996" s="474"/>
      <c r="O996" s="474"/>
      <c r="P996" s="474"/>
      <c r="Q996" s="474"/>
      <c r="R996" s="474"/>
      <c r="S996" s="474"/>
      <c r="T996" s="474"/>
      <c r="U996" s="474"/>
      <c r="V996" s="474"/>
      <c r="W996" s="474"/>
      <c r="X996" s="474"/>
      <c r="Y996" s="474"/>
      <c r="Z996" s="474"/>
    </row>
    <row r="997" spans="1:26" ht="12.75" customHeight="1" x14ac:dyDescent="0.25">
      <c r="A997" s="514"/>
      <c r="B997" s="519"/>
      <c r="C997" s="519"/>
      <c r="D997" s="519"/>
      <c r="E997" s="519"/>
      <c r="F997" s="519"/>
      <c r="G997" s="519"/>
      <c r="H997" s="519"/>
      <c r="I997" s="514"/>
      <c r="J997" s="519"/>
      <c r="K997" s="474"/>
      <c r="L997" s="474"/>
      <c r="M997" s="474"/>
      <c r="N997" s="474"/>
      <c r="O997" s="474"/>
      <c r="P997" s="474"/>
      <c r="Q997" s="474"/>
      <c r="R997" s="474"/>
      <c r="S997" s="474"/>
      <c r="T997" s="474"/>
      <c r="U997" s="474"/>
      <c r="V997" s="474"/>
      <c r="W997" s="474"/>
      <c r="X997" s="474"/>
      <c r="Y997" s="474"/>
      <c r="Z997" s="474"/>
    </row>
    <row r="998" spans="1:26" ht="12.75" customHeight="1" x14ac:dyDescent="0.25">
      <c r="A998" s="514"/>
      <c r="B998" s="519"/>
      <c r="C998" s="519"/>
      <c r="D998" s="519"/>
      <c r="E998" s="519"/>
      <c r="F998" s="519"/>
      <c r="G998" s="519"/>
      <c r="H998" s="519"/>
      <c r="I998" s="514"/>
      <c r="J998" s="519"/>
      <c r="K998" s="474"/>
      <c r="L998" s="474"/>
      <c r="M998" s="474"/>
      <c r="N998" s="474"/>
      <c r="O998" s="474"/>
      <c r="P998" s="474"/>
      <c r="Q998" s="474"/>
      <c r="R998" s="474"/>
      <c r="S998" s="474"/>
      <c r="T998" s="474"/>
      <c r="U998" s="474"/>
      <c r="V998" s="474"/>
      <c r="W998" s="474"/>
      <c r="X998" s="474"/>
      <c r="Y998" s="474"/>
      <c r="Z998" s="474"/>
    </row>
    <row r="999" spans="1:26" ht="12.75" customHeight="1" x14ac:dyDescent="0.25">
      <c r="A999" s="514"/>
      <c r="B999" s="519"/>
      <c r="C999" s="519"/>
      <c r="D999" s="519"/>
      <c r="E999" s="519"/>
      <c r="F999" s="519"/>
      <c r="G999" s="519"/>
      <c r="H999" s="519"/>
      <c r="I999" s="514"/>
      <c r="J999" s="519"/>
      <c r="K999" s="474"/>
      <c r="L999" s="474"/>
      <c r="M999" s="474"/>
      <c r="N999" s="474"/>
      <c r="O999" s="474"/>
      <c r="P999" s="474"/>
      <c r="Q999" s="474"/>
      <c r="R999" s="474"/>
      <c r="S999" s="474"/>
      <c r="T999" s="474"/>
      <c r="U999" s="474"/>
      <c r="V999" s="474"/>
      <c r="W999" s="474"/>
      <c r="X999" s="474"/>
      <c r="Y999" s="474"/>
      <c r="Z999" s="474"/>
    </row>
  </sheetData>
  <mergeCells count="22">
    <mergeCell ref="B29:C29"/>
    <mergeCell ref="A10:F10"/>
    <mergeCell ref="A24:B24"/>
    <mergeCell ref="C24:D24"/>
    <mergeCell ref="E24:F24"/>
    <mergeCell ref="G24:H24"/>
    <mergeCell ref="I24:J24"/>
    <mergeCell ref="G7:H7"/>
    <mergeCell ref="I7:J7"/>
    <mergeCell ref="C8:D8"/>
    <mergeCell ref="E8:F8"/>
    <mergeCell ref="G8:H8"/>
    <mergeCell ref="I8:J8"/>
    <mergeCell ref="A1:F1"/>
    <mergeCell ref="A2:F2"/>
    <mergeCell ref="A3:F3"/>
    <mergeCell ref="A4:F4"/>
    <mergeCell ref="A6:F6"/>
    <mergeCell ref="A7:A9"/>
    <mergeCell ref="B7:B8"/>
    <mergeCell ref="C7:D7"/>
    <mergeCell ref="E7:F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3E6EA-13C8-42CD-8B35-448B7EC3D586}">
  <dimension ref="A1:F43"/>
  <sheetViews>
    <sheetView topLeftCell="A9" zoomScale="80" zoomScaleNormal="80" workbookViewId="0">
      <selection activeCell="K3" sqref="K3"/>
    </sheetView>
  </sheetViews>
  <sheetFormatPr baseColWidth="10" defaultColWidth="11.42578125" defaultRowHeight="12.75" x14ac:dyDescent="0.2"/>
  <cols>
    <col min="1" max="1" width="10" style="551" customWidth="1"/>
    <col min="2" max="2" width="75.85546875" style="554" customWidth="1"/>
    <col min="3" max="3" width="9.42578125" style="565" bestFit="1" customWidth="1"/>
    <col min="4" max="4" width="20.140625" style="554" customWidth="1"/>
    <col min="5" max="5" width="9.42578125" style="565" bestFit="1" customWidth="1"/>
    <col min="6" max="6" width="17.85546875" style="554" customWidth="1"/>
    <col min="7" max="16384" width="11.42578125" style="528"/>
  </cols>
  <sheetData>
    <row r="1" spans="1:6" s="522" customFormat="1" ht="84" customHeight="1" x14ac:dyDescent="0.25">
      <c r="A1" s="520"/>
      <c r="B1" s="521" t="s">
        <v>631</v>
      </c>
      <c r="C1" s="521"/>
      <c r="D1" s="521"/>
      <c r="E1" s="521"/>
      <c r="F1" s="521"/>
    </row>
    <row r="2" spans="1:6" s="522" customFormat="1" ht="30.75" customHeight="1" x14ac:dyDescent="0.25">
      <c r="A2" s="520"/>
      <c r="B2" s="523" t="s">
        <v>632</v>
      </c>
      <c r="C2" s="523"/>
      <c r="D2" s="523"/>
      <c r="E2" s="523"/>
      <c r="F2" s="523"/>
    </row>
    <row r="3" spans="1:6" s="522" customFormat="1" ht="66" customHeight="1" x14ac:dyDescent="0.25">
      <c r="A3" s="520"/>
      <c r="B3" s="524" t="s">
        <v>633</v>
      </c>
      <c r="C3" s="524"/>
      <c r="D3" s="524"/>
      <c r="E3" s="524"/>
      <c r="F3" s="524"/>
    </row>
    <row r="4" spans="1:6" s="522" customFormat="1" ht="30.75" customHeight="1" x14ac:dyDescent="0.25"/>
    <row r="5" spans="1:6" ht="33" customHeight="1" x14ac:dyDescent="0.2">
      <c r="A5" s="525" t="s">
        <v>0</v>
      </c>
      <c r="B5" s="526" t="s">
        <v>30</v>
      </c>
      <c r="C5" s="527">
        <v>1</v>
      </c>
      <c r="D5" s="527"/>
      <c r="E5" s="527">
        <v>2</v>
      </c>
      <c r="F5" s="527"/>
    </row>
    <row r="6" spans="1:6" ht="59.25" customHeight="1" x14ac:dyDescent="0.2">
      <c r="A6" s="529"/>
      <c r="B6" s="530"/>
      <c r="C6" s="531" t="s">
        <v>634</v>
      </c>
      <c r="D6" s="532"/>
      <c r="E6" s="531" t="s">
        <v>635</v>
      </c>
      <c r="F6" s="532"/>
    </row>
    <row r="7" spans="1:6" ht="33" customHeight="1" x14ac:dyDescent="0.2">
      <c r="A7" s="533"/>
      <c r="B7" s="534" t="s">
        <v>31</v>
      </c>
      <c r="C7" s="534" t="s">
        <v>32</v>
      </c>
      <c r="D7" s="535" t="s">
        <v>636</v>
      </c>
      <c r="E7" s="534" t="s">
        <v>32</v>
      </c>
      <c r="F7" s="535" t="s">
        <v>636</v>
      </c>
    </row>
    <row r="8" spans="1:6" ht="33" customHeight="1" x14ac:dyDescent="0.2">
      <c r="A8" s="536"/>
      <c r="B8" s="537" t="s">
        <v>637</v>
      </c>
      <c r="C8" s="537"/>
      <c r="D8" s="537"/>
      <c r="E8" s="537"/>
      <c r="F8" s="537"/>
    </row>
    <row r="9" spans="1:6" ht="59.25" customHeight="1" x14ac:dyDescent="0.2">
      <c r="A9" s="538">
        <v>1</v>
      </c>
      <c r="B9" s="539" t="s">
        <v>638</v>
      </c>
      <c r="C9" s="540" t="s">
        <v>87</v>
      </c>
      <c r="D9" s="541">
        <v>2500267302</v>
      </c>
      <c r="E9" s="542" t="s">
        <v>87</v>
      </c>
      <c r="F9" s="541">
        <v>1144762092</v>
      </c>
    </row>
    <row r="10" spans="1:6" ht="39.75" customHeight="1" x14ac:dyDescent="0.2">
      <c r="A10" s="543">
        <v>2</v>
      </c>
      <c r="B10" s="544" t="s">
        <v>639</v>
      </c>
      <c r="C10" s="545" t="s">
        <v>87</v>
      </c>
      <c r="D10" s="546">
        <v>4.33</v>
      </c>
      <c r="E10" s="545" t="s">
        <v>87</v>
      </c>
      <c r="F10" s="547">
        <v>1.95</v>
      </c>
    </row>
    <row r="11" spans="1:6" ht="39.75" customHeight="1" x14ac:dyDescent="0.2">
      <c r="A11" s="538">
        <v>3</v>
      </c>
      <c r="B11" s="544" t="s">
        <v>640</v>
      </c>
      <c r="C11" s="545" t="s">
        <v>87</v>
      </c>
      <c r="D11" s="546">
        <v>0.21</v>
      </c>
      <c r="E11" s="545" t="s">
        <v>87</v>
      </c>
      <c r="F11" s="547">
        <v>0.37</v>
      </c>
    </row>
    <row r="12" spans="1:6" s="550" customFormat="1" ht="23.25" customHeight="1" x14ac:dyDescent="0.25">
      <c r="A12" s="548" t="s">
        <v>34</v>
      </c>
      <c r="B12" s="548"/>
      <c r="C12" s="549" t="s">
        <v>628</v>
      </c>
      <c r="D12" s="549"/>
      <c r="E12" s="549" t="s">
        <v>628</v>
      </c>
      <c r="F12" s="549"/>
    </row>
    <row r="17" spans="2:6" ht="16.5" x14ac:dyDescent="0.3">
      <c r="B17" s="552" t="s">
        <v>641</v>
      </c>
      <c r="C17" s="553"/>
      <c r="E17" s="555"/>
      <c r="F17" s="555"/>
    </row>
    <row r="18" spans="2:6" ht="15.75" x14ac:dyDescent="0.25">
      <c r="B18" s="552" t="s">
        <v>642</v>
      </c>
      <c r="C18" s="556"/>
      <c r="D18" s="556"/>
      <c r="E18" s="555"/>
      <c r="F18" s="555"/>
    </row>
    <row r="19" spans="2:6" ht="16.5" x14ac:dyDescent="0.3">
      <c r="B19" s="552" t="s">
        <v>643</v>
      </c>
      <c r="C19" s="557"/>
      <c r="D19" s="557"/>
      <c r="E19" s="558"/>
      <c r="F19" s="558"/>
    </row>
    <row r="22" spans="2:6" ht="15.75" x14ac:dyDescent="0.2">
      <c r="B22" s="559"/>
      <c r="C22" s="560"/>
      <c r="D22" s="559"/>
      <c r="E22" s="560"/>
      <c r="F22" s="559"/>
    </row>
    <row r="24" spans="2:6" ht="15.75" x14ac:dyDescent="0.2">
      <c r="B24" s="561"/>
      <c r="C24" s="562"/>
      <c r="D24" s="561"/>
      <c r="E24" s="562"/>
      <c r="F24" s="561"/>
    </row>
    <row r="25" spans="2:6" ht="15.75" x14ac:dyDescent="0.25">
      <c r="C25" s="528"/>
      <c r="D25" s="528"/>
      <c r="E25" s="528"/>
      <c r="F25" s="552"/>
    </row>
    <row r="26" spans="2:6" ht="15.75" x14ac:dyDescent="0.25">
      <c r="C26" s="528"/>
      <c r="D26" s="528"/>
      <c r="E26" s="528"/>
      <c r="F26" s="552"/>
    </row>
    <row r="27" spans="2:6" x14ac:dyDescent="0.2">
      <c r="B27" s="555"/>
      <c r="C27" s="528"/>
      <c r="D27" s="528"/>
      <c r="E27" s="528"/>
    </row>
    <row r="28" spans="2:6" ht="15.75" x14ac:dyDescent="0.25">
      <c r="B28" s="563"/>
      <c r="C28" s="564"/>
      <c r="D28" s="563"/>
      <c r="E28" s="564"/>
      <c r="F28" s="563"/>
    </row>
    <row r="29" spans="2:6" ht="15.75" x14ac:dyDescent="0.25">
      <c r="B29" s="563"/>
      <c r="C29" s="564"/>
      <c r="D29" s="563"/>
      <c r="E29" s="564"/>
      <c r="F29" s="563"/>
    </row>
    <row r="30" spans="2:6" ht="15.75" x14ac:dyDescent="0.2">
      <c r="B30" s="561"/>
      <c r="C30" s="562"/>
      <c r="D30" s="561"/>
      <c r="E30" s="562"/>
      <c r="F30" s="561"/>
    </row>
    <row r="31" spans="2:6" ht="15.75" x14ac:dyDescent="0.25">
      <c r="B31" s="563"/>
      <c r="C31" s="564"/>
      <c r="D31" s="563"/>
      <c r="E31" s="564"/>
      <c r="F31" s="563"/>
    </row>
    <row r="32" spans="2:6" ht="15.75" x14ac:dyDescent="0.25">
      <c r="B32" s="563"/>
      <c r="C32" s="564"/>
      <c r="D32" s="563"/>
      <c r="E32" s="564"/>
      <c r="F32" s="563"/>
    </row>
    <row r="33" spans="1:6" ht="15.75" x14ac:dyDescent="0.25">
      <c r="B33" s="563"/>
      <c r="C33" s="564"/>
      <c r="D33" s="563"/>
      <c r="E33" s="564"/>
      <c r="F33" s="563"/>
    </row>
    <row r="39" spans="1:6" s="554" customFormat="1" x14ac:dyDescent="0.25">
      <c r="A39" s="551"/>
      <c r="C39" s="565"/>
      <c r="E39" s="565"/>
    </row>
    <row r="40" spans="1:6" s="554" customFormat="1" x14ac:dyDescent="0.25">
      <c r="A40" s="551"/>
      <c r="C40" s="565"/>
      <c r="E40" s="565"/>
    </row>
    <row r="41" spans="1:6" s="554" customFormat="1" x14ac:dyDescent="0.25">
      <c r="A41" s="551"/>
      <c r="C41" s="565"/>
      <c r="E41" s="565"/>
    </row>
    <row r="42" spans="1:6" s="554" customFormat="1" x14ac:dyDescent="0.25">
      <c r="A42" s="551"/>
      <c r="C42" s="565"/>
      <c r="E42" s="565"/>
    </row>
    <row r="43" spans="1:6" s="554" customFormat="1" x14ac:dyDescent="0.25">
      <c r="A43" s="551"/>
      <c r="C43" s="565"/>
      <c r="E43" s="565"/>
    </row>
  </sheetData>
  <mergeCells count="16">
    <mergeCell ref="B8:F8"/>
    <mergeCell ref="A12:B12"/>
    <mergeCell ref="C12:D12"/>
    <mergeCell ref="E12:F12"/>
    <mergeCell ref="C18:D18"/>
    <mergeCell ref="C19:D19"/>
    <mergeCell ref="E19:F19"/>
    <mergeCell ref="B1:F1"/>
    <mergeCell ref="B2:F2"/>
    <mergeCell ref="B3:F3"/>
    <mergeCell ref="A5:A7"/>
    <mergeCell ref="B5:B6"/>
    <mergeCell ref="C5:D5"/>
    <mergeCell ref="E5:F5"/>
    <mergeCell ref="C6:D6"/>
    <mergeCell ref="E6:F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F105"/>
  <sheetViews>
    <sheetView tabSelected="1" view="pageBreakPreview" topLeftCell="A45" zoomScale="70" zoomScaleNormal="66" zoomScaleSheetLayoutView="70" zoomScalePageLayoutView="70" workbookViewId="0">
      <selection activeCell="D78" sqref="D78"/>
    </sheetView>
  </sheetViews>
  <sheetFormatPr baseColWidth="10" defaultColWidth="11.42578125" defaultRowHeight="12.75" x14ac:dyDescent="0.2"/>
  <cols>
    <col min="1" max="1" width="12.7109375" style="37" customWidth="1"/>
    <col min="2" max="2" width="131.5703125" style="38" customWidth="1"/>
    <col min="3" max="3" width="15.7109375" style="39" customWidth="1"/>
    <col min="4" max="4" width="80.7109375" style="39" customWidth="1"/>
    <col min="5" max="5" width="15.7109375" style="38" customWidth="1"/>
    <col min="6" max="6" width="80.7109375" style="38" customWidth="1"/>
    <col min="7" max="16384" width="11.42578125" style="34"/>
  </cols>
  <sheetData>
    <row r="1" spans="1:6" s="29" customFormat="1" ht="25.5" customHeight="1" x14ac:dyDescent="0.25">
      <c r="A1" s="392" t="s">
        <v>28</v>
      </c>
      <c r="B1" s="392"/>
      <c r="C1" s="28"/>
      <c r="D1" s="28"/>
      <c r="E1" s="28"/>
      <c r="F1" s="28"/>
    </row>
    <row r="2" spans="1:6" s="29" customFormat="1" ht="25.5" customHeight="1" x14ac:dyDescent="0.25">
      <c r="A2" s="392" t="s">
        <v>29</v>
      </c>
      <c r="B2" s="392"/>
      <c r="C2" s="28"/>
      <c r="D2" s="28"/>
      <c r="E2" s="28"/>
      <c r="F2" s="28"/>
    </row>
    <row r="3" spans="1:6" s="29" customFormat="1" ht="17.25" customHeight="1" x14ac:dyDescent="0.25">
      <c r="A3" s="391"/>
      <c r="B3" s="391"/>
      <c r="C3" s="30"/>
      <c r="D3" s="30"/>
      <c r="E3" s="30"/>
      <c r="F3" s="30"/>
    </row>
    <row r="4" spans="1:6" s="29" customFormat="1" ht="23.25" customHeight="1" x14ac:dyDescent="0.25">
      <c r="A4" s="392" t="s">
        <v>561</v>
      </c>
      <c r="B4" s="392"/>
      <c r="C4" s="28"/>
      <c r="D4" s="28"/>
      <c r="E4" s="28"/>
      <c r="F4" s="28"/>
    </row>
    <row r="5" spans="1:6" s="29" customFormat="1" ht="22.5" customHeight="1" x14ac:dyDescent="0.25">
      <c r="A5" s="392" t="s">
        <v>40</v>
      </c>
      <c r="B5" s="392"/>
      <c r="C5" s="28"/>
      <c r="D5" s="28"/>
      <c r="E5" s="28"/>
      <c r="F5" s="28"/>
    </row>
    <row r="6" spans="1:6" s="29" customFormat="1" ht="18" customHeight="1" x14ac:dyDescent="0.25">
      <c r="A6" s="391"/>
      <c r="B6" s="391"/>
      <c r="C6" s="30"/>
      <c r="D6" s="30"/>
      <c r="E6" s="30"/>
      <c r="F6" s="30"/>
    </row>
    <row r="7" spans="1:6" s="29" customFormat="1" ht="55.5" customHeight="1" x14ac:dyDescent="0.25">
      <c r="A7" s="387" t="s">
        <v>560</v>
      </c>
      <c r="B7" s="387"/>
      <c r="C7" s="52"/>
      <c r="D7" s="52"/>
      <c r="E7" s="52"/>
      <c r="F7" s="52"/>
    </row>
    <row r="8" spans="1:6" s="29" customFormat="1" ht="15.75" x14ac:dyDescent="0.25">
      <c r="A8" s="32"/>
      <c r="B8" s="32"/>
      <c r="C8" s="33"/>
      <c r="D8" s="33"/>
      <c r="E8" s="33"/>
      <c r="F8" s="33"/>
    </row>
    <row r="9" spans="1:6" ht="15.75" customHeight="1" x14ac:dyDescent="0.2">
      <c r="A9" s="388" t="s">
        <v>0</v>
      </c>
      <c r="B9" s="388" t="s">
        <v>30</v>
      </c>
      <c r="C9" s="376">
        <v>1</v>
      </c>
      <c r="D9" s="376"/>
      <c r="E9" s="376">
        <v>2</v>
      </c>
      <c r="F9" s="376"/>
    </row>
    <row r="10" spans="1:6" ht="24" customHeight="1" x14ac:dyDescent="0.2">
      <c r="A10" s="389"/>
      <c r="B10" s="390"/>
      <c r="C10" s="377" t="s">
        <v>489</v>
      </c>
      <c r="D10" s="377"/>
      <c r="E10" s="377" t="s">
        <v>513</v>
      </c>
      <c r="F10" s="377"/>
    </row>
    <row r="11" spans="1:6" ht="24" customHeight="1" x14ac:dyDescent="0.2">
      <c r="A11" s="390"/>
      <c r="B11" s="54" t="s">
        <v>31</v>
      </c>
      <c r="C11" s="54" t="s">
        <v>32</v>
      </c>
      <c r="D11" s="55" t="s">
        <v>33</v>
      </c>
      <c r="E11" s="54" t="s">
        <v>32</v>
      </c>
      <c r="F11" s="207" t="s">
        <v>33</v>
      </c>
    </row>
    <row r="12" spans="1:6" ht="16.5" x14ac:dyDescent="0.2">
      <c r="A12" s="83" t="s">
        <v>41</v>
      </c>
      <c r="B12" s="56" t="s">
        <v>83</v>
      </c>
      <c r="C12" s="205"/>
      <c r="D12" s="208"/>
      <c r="E12" s="205"/>
      <c r="F12" s="208"/>
    </row>
    <row r="13" spans="1:6" ht="16.5" x14ac:dyDescent="0.2">
      <c r="A13" s="109" t="s">
        <v>488</v>
      </c>
      <c r="B13" s="151" t="s">
        <v>71</v>
      </c>
      <c r="C13" s="205"/>
      <c r="D13" s="208"/>
      <c r="E13" s="205"/>
      <c r="F13" s="208"/>
    </row>
    <row r="14" spans="1:6" ht="394.5" customHeight="1" x14ac:dyDescent="0.2">
      <c r="A14" s="382" t="s">
        <v>71</v>
      </c>
      <c r="B14" s="185" t="s">
        <v>470</v>
      </c>
      <c r="C14" s="50" t="s">
        <v>87</v>
      </c>
      <c r="D14" s="328" t="s">
        <v>533</v>
      </c>
      <c r="E14" s="50" t="s">
        <v>87</v>
      </c>
      <c r="F14" s="328" t="s">
        <v>534</v>
      </c>
    </row>
    <row r="15" spans="1:6" s="29" customFormat="1" ht="48.75" customHeight="1" x14ac:dyDescent="0.25">
      <c r="A15" s="383"/>
      <c r="B15" s="174" t="s">
        <v>471</v>
      </c>
      <c r="C15" s="50" t="str">
        <f>+IF(D15&gt;=VTE!$D$4,"SI","NO")</f>
        <v>SI</v>
      </c>
      <c r="D15" s="209">
        <f>+VTE!G4</f>
        <v>2674720617</v>
      </c>
      <c r="E15" s="50" t="str">
        <f>+IF(F15&gt;=VTE!$D$4,"SI","NO")</f>
        <v>SI</v>
      </c>
      <c r="F15" s="209">
        <f>+VTE!K4</f>
        <v>881805496</v>
      </c>
    </row>
    <row r="16" spans="1:6" s="29" customFormat="1" ht="77.25" customHeight="1" x14ac:dyDescent="0.25">
      <c r="A16" s="383"/>
      <c r="B16" s="187" t="s">
        <v>495</v>
      </c>
      <c r="C16" s="186" t="s">
        <v>88</v>
      </c>
      <c r="D16" s="210" t="s">
        <v>88</v>
      </c>
      <c r="E16" s="186" t="s">
        <v>88</v>
      </c>
      <c r="F16" s="210" t="s">
        <v>88</v>
      </c>
    </row>
    <row r="17" spans="1:6" s="29" customFormat="1" ht="87" customHeight="1" x14ac:dyDescent="0.25">
      <c r="A17" s="383"/>
      <c r="B17" s="187" t="s">
        <v>472</v>
      </c>
      <c r="C17" s="186" t="s">
        <v>87</v>
      </c>
      <c r="D17" s="211" t="s">
        <v>494</v>
      </c>
      <c r="E17" s="186" t="s">
        <v>87</v>
      </c>
      <c r="F17" s="211" t="s">
        <v>537</v>
      </c>
    </row>
    <row r="18" spans="1:6" s="29" customFormat="1" ht="113.25" customHeight="1" x14ac:dyDescent="0.25">
      <c r="A18" s="383"/>
      <c r="B18" s="173" t="s">
        <v>473</v>
      </c>
      <c r="C18" s="152" t="s">
        <v>87</v>
      </c>
      <c r="D18" s="213" t="s">
        <v>493</v>
      </c>
      <c r="E18" s="152" t="s">
        <v>87</v>
      </c>
      <c r="F18" s="213" t="s">
        <v>538</v>
      </c>
    </row>
    <row r="19" spans="1:6" s="29" customFormat="1" ht="57" customHeight="1" x14ac:dyDescent="0.25">
      <c r="A19" s="383"/>
      <c r="B19" s="173" t="s">
        <v>95</v>
      </c>
      <c r="C19" s="152" t="s">
        <v>88</v>
      </c>
      <c r="D19" s="214" t="s">
        <v>88</v>
      </c>
      <c r="E19" s="152" t="s">
        <v>88</v>
      </c>
      <c r="F19" s="214" t="s">
        <v>88</v>
      </c>
    </row>
    <row r="20" spans="1:6" s="29" customFormat="1" ht="54.75" customHeight="1" x14ac:dyDescent="0.25">
      <c r="A20" s="383"/>
      <c r="B20" s="172" t="s">
        <v>94</v>
      </c>
      <c r="C20" s="57" t="s">
        <v>88</v>
      </c>
      <c r="D20" s="214" t="s">
        <v>88</v>
      </c>
      <c r="E20" s="57" t="s">
        <v>88</v>
      </c>
      <c r="F20" s="214" t="s">
        <v>88</v>
      </c>
    </row>
    <row r="21" spans="1:6" s="29" customFormat="1" ht="54.75" customHeight="1" x14ac:dyDescent="0.25">
      <c r="A21" s="383"/>
      <c r="B21" s="320" t="s">
        <v>496</v>
      </c>
      <c r="C21" s="321" t="s">
        <v>87</v>
      </c>
      <c r="D21" s="223" t="s">
        <v>511</v>
      </c>
      <c r="E21" s="321" t="s">
        <v>87</v>
      </c>
      <c r="F21" s="223" t="s">
        <v>511</v>
      </c>
    </row>
    <row r="22" spans="1:6" s="29" customFormat="1" ht="161.25" customHeight="1" x14ac:dyDescent="0.25">
      <c r="A22" s="384"/>
      <c r="B22" s="175" t="s">
        <v>474</v>
      </c>
      <c r="C22" s="176" t="s">
        <v>88</v>
      </c>
      <c r="D22" s="223" t="s">
        <v>88</v>
      </c>
      <c r="E22" s="176" t="s">
        <v>88</v>
      </c>
      <c r="F22" s="223" t="s">
        <v>88</v>
      </c>
    </row>
    <row r="23" spans="1:6" ht="24.95" customHeight="1" x14ac:dyDescent="0.2">
      <c r="A23" s="83" t="s">
        <v>108</v>
      </c>
      <c r="B23" s="58" t="s">
        <v>53</v>
      </c>
      <c r="C23" s="206"/>
      <c r="D23" s="212"/>
      <c r="E23" s="206"/>
      <c r="F23" s="212"/>
    </row>
    <row r="24" spans="1:6" ht="123.75" customHeight="1" x14ac:dyDescent="0.2">
      <c r="A24" s="382" t="s">
        <v>100</v>
      </c>
      <c r="B24" s="192" t="s">
        <v>478</v>
      </c>
      <c r="C24" s="97" t="s">
        <v>87</v>
      </c>
      <c r="D24" s="218" t="s">
        <v>497</v>
      </c>
      <c r="E24" s="322" t="s">
        <v>87</v>
      </c>
      <c r="F24" s="323" t="s">
        <v>540</v>
      </c>
    </row>
    <row r="25" spans="1:6" ht="87.75" customHeight="1" x14ac:dyDescent="0.2">
      <c r="A25" s="383"/>
      <c r="B25" s="193" t="s">
        <v>475</v>
      </c>
      <c r="C25" s="194" t="s">
        <v>87</v>
      </c>
      <c r="D25" s="216" t="s">
        <v>499</v>
      </c>
      <c r="E25" s="322" t="s">
        <v>87</v>
      </c>
      <c r="F25" s="323" t="s">
        <v>539</v>
      </c>
    </row>
    <row r="26" spans="1:6" ht="409.5" customHeight="1" x14ac:dyDescent="0.2">
      <c r="A26" s="383"/>
      <c r="B26" s="193" t="s">
        <v>476</v>
      </c>
      <c r="C26" s="194" t="s">
        <v>87</v>
      </c>
      <c r="D26" s="217" t="s">
        <v>597</v>
      </c>
      <c r="E26" s="322" t="s">
        <v>89</v>
      </c>
      <c r="F26" s="323" t="s">
        <v>593</v>
      </c>
    </row>
    <row r="27" spans="1:6" ht="109.5" customHeight="1" x14ac:dyDescent="0.2">
      <c r="A27" s="383"/>
      <c r="B27" s="193" t="s">
        <v>541</v>
      </c>
      <c r="C27" s="194" t="s">
        <v>88</v>
      </c>
      <c r="D27" s="216" t="s">
        <v>88</v>
      </c>
      <c r="E27" s="322" t="s">
        <v>87</v>
      </c>
      <c r="F27" s="323" t="s">
        <v>592</v>
      </c>
    </row>
    <row r="28" spans="1:6" ht="106.5" customHeight="1" x14ac:dyDescent="0.2">
      <c r="A28" s="384"/>
      <c r="B28" s="193" t="s">
        <v>479</v>
      </c>
      <c r="C28" s="194" t="s">
        <v>87</v>
      </c>
      <c r="D28" s="217" t="s">
        <v>531</v>
      </c>
      <c r="E28" s="322" t="s">
        <v>89</v>
      </c>
      <c r="F28" s="356" t="s">
        <v>603</v>
      </c>
    </row>
    <row r="29" spans="1:6" ht="94.5" customHeight="1" x14ac:dyDescent="0.2">
      <c r="A29" s="382" t="s">
        <v>101</v>
      </c>
      <c r="B29" s="192" t="s">
        <v>481</v>
      </c>
      <c r="C29" s="97" t="s">
        <v>87</v>
      </c>
      <c r="D29" s="218" t="s">
        <v>498</v>
      </c>
      <c r="E29" s="322" t="s">
        <v>87</v>
      </c>
      <c r="F29" s="323" t="s">
        <v>545</v>
      </c>
    </row>
    <row r="30" spans="1:6" ht="114" customHeight="1" x14ac:dyDescent="0.2">
      <c r="A30" s="383"/>
      <c r="B30" s="193" t="s">
        <v>475</v>
      </c>
      <c r="C30" s="194" t="s">
        <v>87</v>
      </c>
      <c r="D30" s="216" t="s">
        <v>532</v>
      </c>
      <c r="E30" s="322" t="s">
        <v>87</v>
      </c>
      <c r="F30" s="323" t="s">
        <v>546</v>
      </c>
    </row>
    <row r="31" spans="1:6" ht="408.75" customHeight="1" x14ac:dyDescent="0.2">
      <c r="A31" s="383"/>
      <c r="B31" s="193" t="s">
        <v>102</v>
      </c>
      <c r="C31" s="194" t="s">
        <v>87</v>
      </c>
      <c r="D31" s="217" t="s">
        <v>597</v>
      </c>
      <c r="E31" s="322" t="s">
        <v>89</v>
      </c>
      <c r="F31" s="325" t="s">
        <v>604</v>
      </c>
    </row>
    <row r="32" spans="1:6" ht="75.75" customHeight="1" x14ac:dyDescent="0.2">
      <c r="A32" s="383"/>
      <c r="B32" s="193" t="s">
        <v>477</v>
      </c>
      <c r="C32" s="194" t="s">
        <v>88</v>
      </c>
      <c r="D32" s="216" t="s">
        <v>88</v>
      </c>
      <c r="E32" s="322" t="s">
        <v>88</v>
      </c>
      <c r="F32" s="323" t="s">
        <v>88</v>
      </c>
    </row>
    <row r="33" spans="1:6" ht="153.75" customHeight="1" x14ac:dyDescent="0.2">
      <c r="A33" s="383"/>
      <c r="B33" s="193" t="s">
        <v>479</v>
      </c>
      <c r="C33" s="194" t="s">
        <v>87</v>
      </c>
      <c r="D33" s="217" t="s">
        <v>531</v>
      </c>
      <c r="E33" s="322" t="s">
        <v>89</v>
      </c>
      <c r="F33" s="356" t="s">
        <v>547</v>
      </c>
    </row>
    <row r="34" spans="1:6" ht="339.75" customHeight="1" x14ac:dyDescent="0.2">
      <c r="A34" s="382" t="s">
        <v>480</v>
      </c>
      <c r="B34" s="192" t="s">
        <v>486</v>
      </c>
      <c r="C34" s="97" t="s">
        <v>87</v>
      </c>
      <c r="D34" s="218" t="s">
        <v>598</v>
      </c>
      <c r="E34" s="322" t="s">
        <v>89</v>
      </c>
      <c r="F34" s="323" t="s">
        <v>605</v>
      </c>
    </row>
    <row r="35" spans="1:6" ht="127.5" customHeight="1" x14ac:dyDescent="0.2">
      <c r="A35" s="383"/>
      <c r="B35" s="193" t="s">
        <v>482</v>
      </c>
      <c r="C35" s="194" t="s">
        <v>87</v>
      </c>
      <c r="D35" s="216" t="s">
        <v>548</v>
      </c>
      <c r="E35" s="322" t="s">
        <v>87</v>
      </c>
      <c r="F35" s="323" t="s">
        <v>549</v>
      </c>
    </row>
    <row r="36" spans="1:6" ht="409.5" customHeight="1" x14ac:dyDescent="0.2">
      <c r="A36" s="383"/>
      <c r="B36" s="385" t="s">
        <v>483</v>
      </c>
      <c r="C36" s="194" t="s">
        <v>87</v>
      </c>
      <c r="D36" s="217" t="s">
        <v>599</v>
      </c>
      <c r="E36" s="322" t="s">
        <v>89</v>
      </c>
      <c r="F36" s="325" t="s">
        <v>594</v>
      </c>
    </row>
    <row r="37" spans="1:6" ht="408.75" customHeight="1" x14ac:dyDescent="0.2">
      <c r="A37" s="383"/>
      <c r="B37" s="386"/>
      <c r="C37" s="322" t="s">
        <v>87</v>
      </c>
      <c r="D37" s="217" t="s">
        <v>600</v>
      </c>
      <c r="E37" s="322" t="s">
        <v>89</v>
      </c>
      <c r="F37" s="325" t="s">
        <v>595</v>
      </c>
    </row>
    <row r="38" spans="1:6" ht="306.75" customHeight="1" x14ac:dyDescent="0.2">
      <c r="A38" s="383"/>
      <c r="B38" s="193" t="s">
        <v>479</v>
      </c>
      <c r="C38" s="194" t="s">
        <v>87</v>
      </c>
      <c r="D38" s="217" t="s">
        <v>607</v>
      </c>
      <c r="E38" s="322" t="s">
        <v>89</v>
      </c>
      <c r="F38" s="325" t="s">
        <v>550</v>
      </c>
    </row>
    <row r="39" spans="1:6" ht="161.25" customHeight="1" x14ac:dyDescent="0.2">
      <c r="A39" s="382" t="s">
        <v>103</v>
      </c>
      <c r="B39" s="192" t="s">
        <v>487</v>
      </c>
      <c r="C39" s="97" t="s">
        <v>87</v>
      </c>
      <c r="D39" s="218" t="s">
        <v>601</v>
      </c>
      <c r="E39" s="322" t="s">
        <v>87</v>
      </c>
      <c r="F39" s="323" t="s">
        <v>551</v>
      </c>
    </row>
    <row r="40" spans="1:6" ht="71.25" customHeight="1" x14ac:dyDescent="0.2">
      <c r="A40" s="383"/>
      <c r="B40" s="193" t="s">
        <v>484</v>
      </c>
      <c r="C40" s="194" t="s">
        <v>87</v>
      </c>
      <c r="D40" s="216" t="s">
        <v>110</v>
      </c>
      <c r="E40" s="322" t="s">
        <v>87</v>
      </c>
      <c r="F40" s="323" t="s">
        <v>110</v>
      </c>
    </row>
    <row r="41" spans="1:6" ht="355.5" customHeight="1" x14ac:dyDescent="0.2">
      <c r="A41" s="383"/>
      <c r="B41" s="193" t="s">
        <v>485</v>
      </c>
      <c r="C41" s="194" t="s">
        <v>87</v>
      </c>
      <c r="D41" s="217" t="s">
        <v>602</v>
      </c>
      <c r="E41" s="322" t="s">
        <v>89</v>
      </c>
      <c r="F41" s="325" t="s">
        <v>596</v>
      </c>
    </row>
    <row r="42" spans="1:6" ht="118.5" customHeight="1" x14ac:dyDescent="0.2">
      <c r="A42" s="384"/>
      <c r="B42" s="193" t="s">
        <v>479</v>
      </c>
      <c r="C42" s="194" t="s">
        <v>87</v>
      </c>
      <c r="D42" s="217" t="s">
        <v>500</v>
      </c>
      <c r="E42" s="322" t="s">
        <v>87</v>
      </c>
      <c r="F42" s="325" t="s">
        <v>552</v>
      </c>
    </row>
    <row r="43" spans="1:6" ht="24.95" customHeight="1" x14ac:dyDescent="0.2">
      <c r="A43" s="314" t="s">
        <v>501</v>
      </c>
      <c r="B43" s="58" t="s">
        <v>502</v>
      </c>
      <c r="C43" s="206"/>
      <c r="D43" s="212"/>
      <c r="E43" s="357"/>
      <c r="F43" s="358"/>
    </row>
    <row r="44" spans="1:6" ht="366.75" customHeight="1" x14ac:dyDescent="0.2">
      <c r="A44" s="54"/>
      <c r="B44" s="59" t="s">
        <v>503</v>
      </c>
      <c r="C44" s="194" t="s">
        <v>87</v>
      </c>
      <c r="D44" s="216" t="s">
        <v>542</v>
      </c>
      <c r="E44" s="322" t="s">
        <v>89</v>
      </c>
      <c r="F44" s="323" t="s">
        <v>606</v>
      </c>
    </row>
    <row r="45" spans="1:6" ht="24.95" customHeight="1" x14ac:dyDescent="0.2">
      <c r="A45" s="314" t="s">
        <v>504</v>
      </c>
      <c r="B45" s="58" t="s">
        <v>505</v>
      </c>
      <c r="C45" s="206"/>
      <c r="D45" s="212"/>
      <c r="E45" s="357"/>
      <c r="F45" s="358"/>
    </row>
    <row r="46" spans="1:6" ht="90" customHeight="1" x14ac:dyDescent="0.2">
      <c r="A46" s="54"/>
      <c r="B46" s="59" t="s">
        <v>506</v>
      </c>
      <c r="C46" s="322" t="s">
        <v>87</v>
      </c>
      <c r="D46" s="323" t="s">
        <v>544</v>
      </c>
      <c r="E46" s="322" t="s">
        <v>87</v>
      </c>
      <c r="F46" s="323" t="s">
        <v>544</v>
      </c>
    </row>
    <row r="47" spans="1:6" ht="24.95" customHeight="1" x14ac:dyDescent="0.2">
      <c r="A47" s="314" t="s">
        <v>507</v>
      </c>
      <c r="B47" s="58" t="s">
        <v>508</v>
      </c>
      <c r="C47" s="206"/>
      <c r="D47" s="212"/>
      <c r="E47" s="357"/>
      <c r="F47" s="358"/>
    </row>
    <row r="48" spans="1:6" ht="66.75" customHeight="1" x14ac:dyDescent="0.2">
      <c r="A48" s="54"/>
      <c r="B48" s="59" t="s">
        <v>509</v>
      </c>
      <c r="C48" s="194" t="s">
        <v>87</v>
      </c>
      <c r="D48" s="216" t="s">
        <v>510</v>
      </c>
      <c r="E48" s="322" t="s">
        <v>87</v>
      </c>
      <c r="F48" s="323" t="s">
        <v>510</v>
      </c>
    </row>
    <row r="49" spans="1:6" ht="24.95" customHeight="1" x14ac:dyDescent="0.2">
      <c r="A49" s="51" t="s">
        <v>54</v>
      </c>
      <c r="B49" s="58" t="s">
        <v>55</v>
      </c>
      <c r="C49" s="206"/>
      <c r="D49" s="212"/>
      <c r="E49" s="206"/>
      <c r="F49" s="212"/>
    </row>
    <row r="50" spans="1:6" ht="48.75" customHeight="1" x14ac:dyDescent="0.2">
      <c r="A50" s="54"/>
      <c r="B50" s="59" t="s">
        <v>56</v>
      </c>
      <c r="C50" s="50"/>
      <c r="D50" s="215"/>
      <c r="E50" s="50"/>
      <c r="F50" s="215"/>
    </row>
    <row r="51" spans="1:6" ht="32.25" customHeight="1" thickBot="1" x14ac:dyDescent="0.25">
      <c r="A51" s="35"/>
      <c r="B51" s="35"/>
      <c r="C51" s="35"/>
      <c r="D51" s="35"/>
      <c r="E51" s="35"/>
      <c r="F51" s="35"/>
    </row>
    <row r="52" spans="1:6" s="36" customFormat="1" ht="16.5" thickBot="1" x14ac:dyDescent="0.3">
      <c r="A52" s="380" t="s">
        <v>34</v>
      </c>
      <c r="B52" s="381"/>
      <c r="C52" s="378" t="s">
        <v>111</v>
      </c>
      <c r="D52" s="379"/>
      <c r="E52" s="378" t="s">
        <v>74</v>
      </c>
      <c r="F52" s="379"/>
    </row>
    <row r="53" spans="1:6" x14ac:dyDescent="0.2">
      <c r="D53" s="38"/>
    </row>
    <row r="54" spans="1:6" s="42" customFormat="1" ht="15.75" hidden="1" x14ac:dyDescent="0.25">
      <c r="A54" s="60"/>
      <c r="B54" s="61" t="s">
        <v>57</v>
      </c>
      <c r="C54" s="36"/>
      <c r="D54" s="62">
        <f>+D50</f>
        <v>0</v>
      </c>
      <c r="E54" s="60"/>
      <c r="F54" s="62"/>
    </row>
    <row r="55" spans="1:6" s="42" customFormat="1" ht="15.75" hidden="1" x14ac:dyDescent="0.25">
      <c r="A55" s="60"/>
      <c r="B55" s="61" t="s">
        <v>58</v>
      </c>
      <c r="C55" s="36"/>
      <c r="D55" s="64" t="e">
        <f>+ROUND(IF(D54&lt;=VLOOKUP($B$74,formula,2,FALSE),600*(1-((VLOOKUP($B$74,formula,2,FALSE)-D54)/VLOOKUP($B$74,formula,2,FALSE))),600*(1-2*(ABS(VLOOKUP($B$74,formula,2,FALSE)-D54)/VLOOKUP($B$74,formula,2,FALSE)))),3)</f>
        <v>#DIV/0!</v>
      </c>
      <c r="E55" s="64"/>
      <c r="F55" s="64"/>
    </row>
    <row r="56" spans="1:6" s="42" customFormat="1" ht="15.75" hidden="1" x14ac:dyDescent="0.25">
      <c r="A56" s="60"/>
      <c r="B56" s="61" t="s">
        <v>112</v>
      </c>
      <c r="C56" s="36"/>
      <c r="D56" s="60">
        <f>+CALIFICACION!D24</f>
        <v>100</v>
      </c>
      <c r="E56" s="60"/>
      <c r="F56" s="60"/>
    </row>
    <row r="57" spans="1:6" s="42" customFormat="1" ht="15.75" hidden="1" x14ac:dyDescent="0.25">
      <c r="A57" s="60"/>
      <c r="B57" s="61" t="s">
        <v>59</v>
      </c>
      <c r="C57" s="36"/>
      <c r="D57" s="65" t="e">
        <f>SUM(D55:D56)</f>
        <v>#DIV/0!</v>
      </c>
      <c r="E57" s="60"/>
      <c r="F57" s="65"/>
    </row>
    <row r="58" spans="1:6" s="42" customFormat="1" ht="18" hidden="1" x14ac:dyDescent="0.25">
      <c r="A58" s="60"/>
      <c r="B58" s="61" t="s">
        <v>60</v>
      </c>
      <c r="C58" s="66"/>
      <c r="D58" s="67"/>
      <c r="E58" s="67"/>
      <c r="F58" s="67"/>
    </row>
    <row r="59" spans="1:6" s="42" customFormat="1" ht="15.75" hidden="1" x14ac:dyDescent="0.25">
      <c r="A59" s="60"/>
      <c r="B59" s="61"/>
      <c r="C59" s="40"/>
      <c r="D59" s="68"/>
      <c r="E59" s="69"/>
      <c r="F59" s="68"/>
    </row>
    <row r="60" spans="1:6" s="42" customFormat="1" ht="18" hidden="1" x14ac:dyDescent="0.25">
      <c r="A60" s="54" t="s">
        <v>61</v>
      </c>
      <c r="B60" s="82">
        <v>7067912240</v>
      </c>
      <c r="C60" s="40"/>
      <c r="D60" s="40"/>
      <c r="E60" s="69"/>
      <c r="F60" s="69"/>
    </row>
    <row r="61" spans="1:6" s="42" customFormat="1" ht="15.75" hidden="1" x14ac:dyDescent="0.25">
      <c r="A61" s="37"/>
      <c r="B61" s="71"/>
      <c r="C61" s="40"/>
      <c r="D61" s="40"/>
      <c r="E61" s="69"/>
      <c r="F61" s="69"/>
    </row>
    <row r="62" spans="1:6" s="42" customFormat="1" ht="18" hidden="1" x14ac:dyDescent="0.25">
      <c r="A62" s="54" t="s">
        <v>68</v>
      </c>
      <c r="B62" s="85">
        <f>+MAX(C54:F54)</f>
        <v>0</v>
      </c>
      <c r="C62" s="40"/>
      <c r="D62" s="40"/>
      <c r="E62" s="69"/>
      <c r="F62" s="69"/>
    </row>
    <row r="63" spans="1:6" s="42" customFormat="1" ht="15.75" hidden="1" x14ac:dyDescent="0.25">
      <c r="A63" s="37"/>
      <c r="B63" s="71"/>
      <c r="C63" s="40"/>
      <c r="D63" s="40"/>
      <c r="E63" s="69"/>
      <c r="F63" s="69"/>
    </row>
    <row r="64" spans="1:6" s="42" customFormat="1" ht="15.75" hidden="1" x14ac:dyDescent="0.25">
      <c r="A64" s="54" t="s">
        <v>62</v>
      </c>
      <c r="B64" s="72" t="s">
        <v>63</v>
      </c>
      <c r="C64" s="40"/>
      <c r="D64" s="63"/>
      <c r="E64" s="69"/>
      <c r="F64" s="69"/>
    </row>
    <row r="65" spans="1:6" s="42" customFormat="1" ht="18" hidden="1" x14ac:dyDescent="0.25">
      <c r="A65" s="54">
        <v>1</v>
      </c>
      <c r="B65" s="73">
        <f>+AVERAGE(D54:F54)</f>
        <v>0</v>
      </c>
      <c r="C65" s="40"/>
      <c r="D65" s="40"/>
      <c r="E65" s="69"/>
      <c r="F65" s="69"/>
    </row>
    <row r="66" spans="1:6" s="42" customFormat="1" ht="18" hidden="1" x14ac:dyDescent="0.25">
      <c r="A66" s="54">
        <v>2</v>
      </c>
      <c r="B66" s="73">
        <f>+(B65+B62)/2</f>
        <v>0</v>
      </c>
      <c r="C66" s="40"/>
      <c r="D66" s="40"/>
      <c r="E66" s="69"/>
      <c r="F66" s="69"/>
    </row>
    <row r="67" spans="1:6" s="42" customFormat="1" ht="18" hidden="1" x14ac:dyDescent="0.25">
      <c r="A67" s="54">
        <v>3</v>
      </c>
      <c r="B67" s="73" t="e">
        <f>+GEOMEAN(D54:F54,B60)</f>
        <v>#NUM!</v>
      </c>
      <c r="C67" s="69"/>
      <c r="D67" s="40"/>
      <c r="E67" s="40"/>
      <c r="F67" s="40"/>
    </row>
    <row r="68" spans="1:6" s="42" customFormat="1" ht="15.75" hidden="1" x14ac:dyDescent="0.25">
      <c r="A68" s="183"/>
      <c r="B68" s="71"/>
      <c r="C68" s="69"/>
      <c r="D68" s="40"/>
      <c r="E68" s="40"/>
      <c r="F68" s="40"/>
    </row>
    <row r="69" spans="1:6" s="42" customFormat="1" ht="18" hidden="1" x14ac:dyDescent="0.25">
      <c r="A69" s="54" t="s">
        <v>64</v>
      </c>
      <c r="B69" s="74">
        <f>+COUNT(C54:F54)</f>
        <v>1</v>
      </c>
      <c r="C69" s="69"/>
      <c r="D69" s="40"/>
      <c r="E69" s="40"/>
      <c r="F69" s="69"/>
    </row>
    <row r="70" spans="1:6" s="42" customFormat="1" ht="18" hidden="1" x14ac:dyDescent="0.25">
      <c r="A70" s="54" t="s">
        <v>65</v>
      </c>
      <c r="B70" s="75">
        <f>+IF(AND(1&lt;=B69,B69&lt;=3),1,IF(AND(4&lt;=B69,B69&lt;=6),2,IF(AND(7&lt;=B69,B69&lt;=10),3,"NO APLICA")))</f>
        <v>1</v>
      </c>
      <c r="C70" s="69"/>
      <c r="D70" s="40"/>
      <c r="E70" s="40"/>
      <c r="F70" s="69"/>
    </row>
    <row r="71" spans="1:6" s="42" customFormat="1" ht="18" hidden="1" x14ac:dyDescent="0.25">
      <c r="A71" s="37"/>
      <c r="B71" s="76"/>
      <c r="C71" s="69"/>
      <c r="D71" s="40"/>
      <c r="E71" s="40"/>
      <c r="F71" s="69"/>
    </row>
    <row r="72" spans="1:6" s="42" customFormat="1" ht="18" hidden="1" x14ac:dyDescent="0.25">
      <c r="A72" s="54" t="s">
        <v>66</v>
      </c>
      <c r="B72" s="77">
        <v>3633.42</v>
      </c>
      <c r="C72" s="69"/>
      <c r="D72" s="40"/>
      <c r="E72" s="40"/>
      <c r="F72" s="69"/>
    </row>
    <row r="73" spans="1:6" s="42" customFormat="1" ht="18" hidden="1" x14ac:dyDescent="0.25">
      <c r="A73" s="54" t="s">
        <v>67</v>
      </c>
      <c r="B73" s="78">
        <f>+MOD(B72,INT(B72))</f>
        <v>0.42000000000007276</v>
      </c>
      <c r="C73" s="69"/>
      <c r="D73" s="40"/>
      <c r="E73" s="40"/>
      <c r="F73" s="69"/>
    </row>
    <row r="74" spans="1:6" s="42" customFormat="1" ht="18" hidden="1" x14ac:dyDescent="0.25">
      <c r="A74" s="54" t="s">
        <v>62</v>
      </c>
      <c r="B74" s="84">
        <f>+IF(AND(0&lt;=B73,B73&lt;=0.33),1,IF(AND(0.34&lt;=B73,B73&lt;=0.66),2,IF(AND(0.67&lt;=B73,B73&lt;=0.99),3,"NO APLICA")))</f>
        <v>2</v>
      </c>
      <c r="C74" s="69"/>
      <c r="D74" s="40"/>
      <c r="E74" s="40"/>
      <c r="F74" s="69"/>
    </row>
    <row r="75" spans="1:6" x14ac:dyDescent="0.2">
      <c r="D75" s="38"/>
    </row>
    <row r="76" spans="1:6" x14ac:dyDescent="0.2">
      <c r="C76" s="38"/>
      <c r="E76" s="39"/>
    </row>
    <row r="77" spans="1:6" ht="15.75" x14ac:dyDescent="0.2">
      <c r="B77" s="31" t="s">
        <v>35</v>
      </c>
      <c r="C77" s="38"/>
      <c r="E77" s="39"/>
    </row>
    <row r="78" spans="1:6" x14ac:dyDescent="0.2">
      <c r="C78" s="38"/>
      <c r="E78" s="39"/>
    </row>
    <row r="79" spans="1:6" x14ac:dyDescent="0.2">
      <c r="C79" s="38"/>
      <c r="E79" s="39"/>
    </row>
    <row r="80" spans="1:6" x14ac:dyDescent="0.2">
      <c r="C80" s="38"/>
      <c r="E80" s="39"/>
    </row>
    <row r="81" spans="2:6" ht="15.75" x14ac:dyDescent="0.2">
      <c r="B81" s="40"/>
      <c r="E81" s="39"/>
    </row>
    <row r="82" spans="2:6" ht="15.75" x14ac:dyDescent="0.2">
      <c r="B82" s="41" t="s">
        <v>36</v>
      </c>
      <c r="C82" s="38"/>
      <c r="E82" s="39"/>
    </row>
    <row r="83" spans="2:6" ht="15.75" x14ac:dyDescent="0.25">
      <c r="B83" s="42" t="s">
        <v>91</v>
      </c>
      <c r="C83" s="38"/>
      <c r="E83" s="39"/>
    </row>
    <row r="84" spans="2:6" ht="15.75" x14ac:dyDescent="0.25">
      <c r="B84" s="42"/>
      <c r="C84" s="38"/>
      <c r="E84" s="39"/>
    </row>
    <row r="85" spans="2:6" ht="15.75" x14ac:dyDescent="0.25">
      <c r="B85" s="42"/>
      <c r="C85" s="38"/>
      <c r="E85" s="39"/>
    </row>
    <row r="86" spans="2:6" ht="15.75" x14ac:dyDescent="0.25">
      <c r="B86" s="42"/>
      <c r="C86" s="38"/>
      <c r="E86" s="39"/>
    </row>
    <row r="87" spans="2:6" ht="15.75" x14ac:dyDescent="0.2">
      <c r="B87" s="41" t="s">
        <v>543</v>
      </c>
      <c r="C87" s="38"/>
      <c r="E87" s="39"/>
    </row>
    <row r="88" spans="2:6" ht="15.75" x14ac:dyDescent="0.25">
      <c r="B88" s="42" t="s">
        <v>91</v>
      </c>
      <c r="C88" s="38"/>
      <c r="E88" s="39"/>
    </row>
    <row r="89" spans="2:6" x14ac:dyDescent="0.2">
      <c r="C89" s="38"/>
      <c r="E89" s="39"/>
    </row>
    <row r="90" spans="2:6" x14ac:dyDescent="0.2">
      <c r="C90" s="38"/>
      <c r="E90" s="39"/>
    </row>
    <row r="91" spans="2:6" x14ac:dyDescent="0.2">
      <c r="C91" s="38"/>
      <c r="E91" s="39"/>
    </row>
    <row r="92" spans="2:6" x14ac:dyDescent="0.2">
      <c r="C92" s="38"/>
      <c r="E92" s="39"/>
    </row>
    <row r="93" spans="2:6" ht="15.75" x14ac:dyDescent="0.2">
      <c r="B93" s="41" t="s">
        <v>37</v>
      </c>
      <c r="D93" s="41"/>
      <c r="E93" s="41"/>
      <c r="F93" s="41"/>
    </row>
    <row r="94" spans="2:6" ht="15.75" x14ac:dyDescent="0.25">
      <c r="B94" s="42" t="s">
        <v>38</v>
      </c>
      <c r="D94" s="43"/>
      <c r="E94" s="43"/>
      <c r="F94" s="42"/>
    </row>
    <row r="95" spans="2:6" ht="15.75" x14ac:dyDescent="0.25">
      <c r="B95" s="42" t="s">
        <v>39</v>
      </c>
      <c r="D95" s="43"/>
      <c r="E95" s="43"/>
      <c r="F95" s="42"/>
    </row>
    <row r="96" spans="2:6" ht="14.25" customHeight="1" x14ac:dyDescent="0.25">
      <c r="B96" s="42"/>
      <c r="C96" s="43"/>
      <c r="D96" s="43"/>
      <c r="E96" s="42"/>
      <c r="F96" s="42"/>
    </row>
    <row r="101" spans="1:4" s="38" customFormat="1" x14ac:dyDescent="0.25">
      <c r="A101" s="37"/>
      <c r="C101" s="39"/>
      <c r="D101" s="39"/>
    </row>
    <row r="102" spans="1:4" s="38" customFormat="1" x14ac:dyDescent="0.25">
      <c r="A102" s="37"/>
      <c r="C102" s="39"/>
      <c r="D102" s="39"/>
    </row>
    <row r="103" spans="1:4" s="38" customFormat="1" x14ac:dyDescent="0.25">
      <c r="A103" s="37"/>
      <c r="C103" s="39"/>
      <c r="D103" s="39"/>
    </row>
    <row r="104" spans="1:4" s="38" customFormat="1" x14ac:dyDescent="0.25">
      <c r="A104" s="37"/>
      <c r="C104" s="39"/>
      <c r="D104" s="39"/>
    </row>
    <row r="105" spans="1:4" s="38" customFormat="1" x14ac:dyDescent="0.25">
      <c r="A105" s="37"/>
      <c r="C105" s="39"/>
      <c r="D105" s="39"/>
    </row>
  </sheetData>
  <mergeCells count="22">
    <mergeCell ref="A6:B6"/>
    <mergeCell ref="A1:B1"/>
    <mergeCell ref="A2:B2"/>
    <mergeCell ref="A3:B3"/>
    <mergeCell ref="A4:B4"/>
    <mergeCell ref="A5:B5"/>
    <mergeCell ref="A7:B7"/>
    <mergeCell ref="A9:A11"/>
    <mergeCell ref="B9:B10"/>
    <mergeCell ref="C9:D9"/>
    <mergeCell ref="A14:A22"/>
    <mergeCell ref="E9:F9"/>
    <mergeCell ref="C10:D10"/>
    <mergeCell ref="E10:F10"/>
    <mergeCell ref="E52:F52"/>
    <mergeCell ref="A52:B52"/>
    <mergeCell ref="C52:D52"/>
    <mergeCell ref="A24:A28"/>
    <mergeCell ref="A29:A33"/>
    <mergeCell ref="A34:A38"/>
    <mergeCell ref="A39:A42"/>
    <mergeCell ref="B36:B37"/>
  </mergeCells>
  <conditionalFormatting sqref="D26:D28 C25:D25 C26:C33 C17:D17 C18:F18 C14:F16 C19:D20 C21:F22">
    <cfRule type="cellIs" dxfId="138" priority="745" operator="equal">
      <formula>"NO"</formula>
    </cfRule>
  </conditionalFormatting>
  <conditionalFormatting sqref="C52:D52">
    <cfRule type="cellIs" dxfId="137" priority="744" operator="equal">
      <formula>"NO HABIL"</formula>
    </cfRule>
  </conditionalFormatting>
  <conditionalFormatting sqref="E50">
    <cfRule type="cellIs" dxfId="136" priority="731" operator="equal">
      <formula>"NO"</formula>
    </cfRule>
  </conditionalFormatting>
  <conditionalFormatting sqref="C23:F23">
    <cfRule type="cellIs" dxfId="135" priority="739" operator="equal">
      <formula>"NO"</formula>
    </cfRule>
  </conditionalFormatting>
  <conditionalFormatting sqref="C50">
    <cfRule type="cellIs" dxfId="134" priority="738" operator="equal">
      <formula>"NO"</formula>
    </cfRule>
  </conditionalFormatting>
  <conditionalFormatting sqref="C49:F49">
    <cfRule type="cellIs" dxfId="133" priority="737" operator="equal">
      <formula>"NO"</formula>
    </cfRule>
  </conditionalFormatting>
  <conditionalFormatting sqref="D50">
    <cfRule type="cellIs" dxfId="132" priority="732" operator="equal">
      <formula>"NO"</formula>
    </cfRule>
  </conditionalFormatting>
  <conditionalFormatting sqref="C58 E58:F58">
    <cfRule type="cellIs" dxfId="131" priority="716" operator="equal">
      <formula>1</formula>
    </cfRule>
  </conditionalFormatting>
  <conditionalFormatting sqref="E52:F52">
    <cfRule type="cellIs" dxfId="130" priority="415" operator="equal">
      <formula>"NO HABIL"</formula>
    </cfRule>
  </conditionalFormatting>
  <conditionalFormatting sqref="F50">
    <cfRule type="cellIs" dxfId="129" priority="303" operator="equal">
      <formula>"NO"</formula>
    </cfRule>
  </conditionalFormatting>
  <conditionalFormatting sqref="C39:C42">
    <cfRule type="cellIs" dxfId="128" priority="280" operator="equal">
      <formula>"NO"</formula>
    </cfRule>
  </conditionalFormatting>
  <conditionalFormatting sqref="C34:C38">
    <cfRule type="cellIs" dxfId="127" priority="281" operator="equal">
      <formula>"NO"</formula>
    </cfRule>
  </conditionalFormatting>
  <conditionalFormatting sqref="C24">
    <cfRule type="cellIs" dxfId="126" priority="282" operator="equal">
      <formula>"NO"</formula>
    </cfRule>
  </conditionalFormatting>
  <conditionalFormatting sqref="D24">
    <cfRule type="cellIs" dxfId="125" priority="190" operator="equal">
      <formula>"NO"</formula>
    </cfRule>
  </conditionalFormatting>
  <conditionalFormatting sqref="D29 D32">
    <cfRule type="cellIs" dxfId="124" priority="187" operator="equal">
      <formula>"NO"</formula>
    </cfRule>
  </conditionalFormatting>
  <conditionalFormatting sqref="D34">
    <cfRule type="cellIs" dxfId="123" priority="186" operator="equal">
      <formula>"NO"</formula>
    </cfRule>
  </conditionalFormatting>
  <conditionalFormatting sqref="D39">
    <cfRule type="cellIs" dxfId="122" priority="185" operator="equal">
      <formula>"NO"</formula>
    </cfRule>
  </conditionalFormatting>
  <conditionalFormatting sqref="D58">
    <cfRule type="cellIs" dxfId="121" priority="174" operator="equal">
      <formula>1</formula>
    </cfRule>
  </conditionalFormatting>
  <conditionalFormatting sqref="D35">
    <cfRule type="cellIs" dxfId="120" priority="145" operator="equal">
      <formula>"NO"</formula>
    </cfRule>
  </conditionalFormatting>
  <conditionalFormatting sqref="D30">
    <cfRule type="cellIs" dxfId="119" priority="148" operator="equal">
      <formula>"NO"</formula>
    </cfRule>
  </conditionalFormatting>
  <conditionalFormatting sqref="D40">
    <cfRule type="cellIs" dxfId="118" priority="142" operator="equal">
      <formula>"NO"</formula>
    </cfRule>
  </conditionalFormatting>
  <conditionalFormatting sqref="D36:D37">
    <cfRule type="cellIs" dxfId="117" priority="81" operator="equal">
      <formula>"NO"</formula>
    </cfRule>
  </conditionalFormatting>
  <conditionalFormatting sqref="D33">
    <cfRule type="cellIs" dxfId="116" priority="82" operator="equal">
      <formula>"NO"</formula>
    </cfRule>
  </conditionalFormatting>
  <conditionalFormatting sqref="D42">
    <cfRule type="cellIs" dxfId="115" priority="78" operator="equal">
      <formula>"NO"</formula>
    </cfRule>
  </conditionalFormatting>
  <conditionalFormatting sqref="D38">
    <cfRule type="cellIs" dxfId="114" priority="80" operator="equal">
      <formula>"NO"</formula>
    </cfRule>
  </conditionalFormatting>
  <conditionalFormatting sqref="C44">
    <cfRule type="cellIs" dxfId="113" priority="69" operator="equal">
      <formula>"NO"</formula>
    </cfRule>
  </conditionalFormatting>
  <conditionalFormatting sqref="D44">
    <cfRule type="cellIs" dxfId="112" priority="68" operator="equal">
      <formula>"NO"</formula>
    </cfRule>
  </conditionalFormatting>
  <conditionalFormatting sqref="C43:D43">
    <cfRule type="cellIs" dxfId="111" priority="76" operator="equal">
      <formula>"NO"</formula>
    </cfRule>
  </conditionalFormatting>
  <conditionalFormatting sqref="C45:D45">
    <cfRule type="cellIs" dxfId="110" priority="65" operator="equal">
      <formula>"NO"</formula>
    </cfRule>
  </conditionalFormatting>
  <conditionalFormatting sqref="C47:D47">
    <cfRule type="cellIs" dxfId="109" priority="60" operator="equal">
      <formula>"NO"</formula>
    </cfRule>
  </conditionalFormatting>
  <conditionalFormatting sqref="C48">
    <cfRule type="cellIs" dxfId="108" priority="59" operator="equal">
      <formula>"NO"</formula>
    </cfRule>
  </conditionalFormatting>
  <conditionalFormatting sqref="D48">
    <cfRule type="cellIs" dxfId="107" priority="58" operator="equal">
      <formula>"NO"</formula>
    </cfRule>
  </conditionalFormatting>
  <conditionalFormatting sqref="E17:F17">
    <cfRule type="cellIs" dxfId="106" priority="55" operator="equal">
      <formula>"NO"</formula>
    </cfRule>
  </conditionalFormatting>
  <conditionalFormatting sqref="E19:F20">
    <cfRule type="cellIs" dxfId="105" priority="54" operator="equal">
      <formula>"NO"</formula>
    </cfRule>
  </conditionalFormatting>
  <conditionalFormatting sqref="C46">
    <cfRule type="cellIs" dxfId="104" priority="51" operator="equal">
      <formula>"NO"</formula>
    </cfRule>
  </conditionalFormatting>
  <conditionalFormatting sqref="D46">
    <cfRule type="cellIs" dxfId="103" priority="50" operator="equal">
      <formula>"NO"</formula>
    </cfRule>
  </conditionalFormatting>
  <conditionalFormatting sqref="D31">
    <cfRule type="cellIs" dxfId="102" priority="32" operator="equal">
      <formula>"NO"</formula>
    </cfRule>
  </conditionalFormatting>
  <conditionalFormatting sqref="D41">
    <cfRule type="cellIs" dxfId="101" priority="31" operator="equal">
      <formula>"NO"</formula>
    </cfRule>
  </conditionalFormatting>
  <conditionalFormatting sqref="E26:E33 F27:F28">
    <cfRule type="cellIs" dxfId="100" priority="30" operator="equal">
      <formula>"NO"</formula>
    </cfRule>
  </conditionalFormatting>
  <conditionalFormatting sqref="E24:E25">
    <cfRule type="cellIs" dxfId="99" priority="29" operator="equal">
      <formula>"NO"</formula>
    </cfRule>
  </conditionalFormatting>
  <conditionalFormatting sqref="E34:E38">
    <cfRule type="cellIs" dxfId="98" priority="28" operator="equal">
      <formula>"NO"</formula>
    </cfRule>
  </conditionalFormatting>
  <conditionalFormatting sqref="F32">
    <cfRule type="cellIs" dxfId="97" priority="27" operator="equal">
      <formula>"NO"</formula>
    </cfRule>
  </conditionalFormatting>
  <conditionalFormatting sqref="E39:E42">
    <cfRule type="cellIs" dxfId="96" priority="26" operator="equal">
      <formula>"NO"</formula>
    </cfRule>
  </conditionalFormatting>
  <conditionalFormatting sqref="F33">
    <cfRule type="cellIs" dxfId="95" priority="25" operator="equal">
      <formula>"NO"</formula>
    </cfRule>
  </conditionalFormatting>
  <conditionalFormatting sqref="F44">
    <cfRule type="cellIs" dxfId="94" priority="22" operator="equal">
      <formula>"NO"</formula>
    </cfRule>
  </conditionalFormatting>
  <conditionalFormatting sqref="E43:F43">
    <cfRule type="cellIs" dxfId="93" priority="24" operator="equal">
      <formula>"NO"</formula>
    </cfRule>
  </conditionalFormatting>
  <conditionalFormatting sqref="E45:F45">
    <cfRule type="cellIs" dxfId="92" priority="21" operator="equal">
      <formula>"NO"</formula>
    </cfRule>
  </conditionalFormatting>
  <conditionalFormatting sqref="E44">
    <cfRule type="cellIs" dxfId="91" priority="23" operator="equal">
      <formula>"NO"</formula>
    </cfRule>
  </conditionalFormatting>
  <conditionalFormatting sqref="E47:F47">
    <cfRule type="cellIs" dxfId="90" priority="20" operator="equal">
      <formula>"NO"</formula>
    </cfRule>
  </conditionalFormatting>
  <conditionalFormatting sqref="F25">
    <cfRule type="cellIs" dxfId="89" priority="19" operator="equal">
      <formula>"NO"</formula>
    </cfRule>
  </conditionalFormatting>
  <conditionalFormatting sqref="F24">
    <cfRule type="cellIs" dxfId="88" priority="18" operator="equal">
      <formula>"NO"</formula>
    </cfRule>
  </conditionalFormatting>
  <conditionalFormatting sqref="E46">
    <cfRule type="cellIs" dxfId="87" priority="17" operator="equal">
      <formula>"NO"</formula>
    </cfRule>
  </conditionalFormatting>
  <conditionalFormatting sqref="F46">
    <cfRule type="cellIs" dxfId="86" priority="16" operator="equal">
      <formula>"NO"</formula>
    </cfRule>
  </conditionalFormatting>
  <conditionalFormatting sqref="E48">
    <cfRule type="cellIs" dxfId="85" priority="15" operator="equal">
      <formula>"NO"</formula>
    </cfRule>
  </conditionalFormatting>
  <conditionalFormatting sqref="F48">
    <cfRule type="cellIs" dxfId="84" priority="14" operator="equal">
      <formula>"NO"</formula>
    </cfRule>
  </conditionalFormatting>
  <conditionalFormatting sqref="F29">
    <cfRule type="cellIs" dxfId="83" priority="13" operator="equal">
      <formula>"NO"</formula>
    </cfRule>
  </conditionalFormatting>
  <conditionalFormatting sqref="F30">
    <cfRule type="cellIs" dxfId="82" priority="12" operator="equal">
      <formula>"NO"</formula>
    </cfRule>
  </conditionalFormatting>
  <conditionalFormatting sqref="F31">
    <cfRule type="cellIs" dxfId="81" priority="11" operator="equal">
      <formula>"NO"</formula>
    </cfRule>
  </conditionalFormatting>
  <conditionalFormatting sqref="F34">
    <cfRule type="cellIs" dxfId="80" priority="10" operator="equal">
      <formula>"NO"</formula>
    </cfRule>
  </conditionalFormatting>
  <conditionalFormatting sqref="F35">
    <cfRule type="cellIs" dxfId="79" priority="9" operator="equal">
      <formula>"NO"</formula>
    </cfRule>
  </conditionalFormatting>
  <conditionalFormatting sqref="F36">
    <cfRule type="cellIs" dxfId="78" priority="8" operator="equal">
      <formula>"NO"</formula>
    </cfRule>
  </conditionalFormatting>
  <conditionalFormatting sqref="F37">
    <cfRule type="cellIs" dxfId="77" priority="7" operator="equal">
      <formula>"NO"</formula>
    </cfRule>
  </conditionalFormatting>
  <conditionalFormatting sqref="F38">
    <cfRule type="cellIs" dxfId="76" priority="6" operator="equal">
      <formula>"NO"</formula>
    </cfRule>
  </conditionalFormatting>
  <conditionalFormatting sqref="F39">
    <cfRule type="cellIs" dxfId="75" priority="5" operator="equal">
      <formula>"NO"</formula>
    </cfRule>
  </conditionalFormatting>
  <conditionalFormatting sqref="F40">
    <cfRule type="cellIs" dxfId="74" priority="4" operator="equal">
      <formula>"NO"</formula>
    </cfRule>
  </conditionalFormatting>
  <conditionalFormatting sqref="F41">
    <cfRule type="cellIs" dxfId="73" priority="3" operator="equal">
      <formula>"NO"</formula>
    </cfRule>
  </conditionalFormatting>
  <conditionalFormatting sqref="F42">
    <cfRule type="cellIs" dxfId="72" priority="2" operator="equal">
      <formula>"NO"</formula>
    </cfRule>
  </conditionalFormatting>
  <conditionalFormatting sqref="F26">
    <cfRule type="cellIs" dxfId="71" priority="1" operator="equal">
      <formula>"NO"</formula>
    </cfRule>
  </conditionalFormatting>
  <pageMargins left="0.47244094488188981" right="0.47244094488188981" top="0.59055118110236227" bottom="0.59055118110236227" header="0.23622047244094491" footer="0.31496062992125984"/>
  <pageSetup scale="28"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11"/>
  <sheetViews>
    <sheetView view="pageBreakPreview" zoomScale="90" zoomScaleNormal="90" zoomScaleSheetLayoutView="90" workbookViewId="0">
      <pane xSplit="5" ySplit="3" topLeftCell="F43" activePane="bottomRight" state="frozen"/>
      <selection pane="topRight" activeCell="F1" sqref="F1"/>
      <selection pane="bottomLeft" activeCell="A4" sqref="A4"/>
      <selection pane="bottomRight" activeCell="K15" sqref="K15"/>
    </sheetView>
  </sheetViews>
  <sheetFormatPr baseColWidth="10" defaultRowHeight="15" x14ac:dyDescent="0.25"/>
  <cols>
    <col min="1" max="2" width="20.7109375" style="2" customWidth="1"/>
    <col min="3" max="3" width="2.7109375" style="2" customWidth="1"/>
    <col min="4" max="4" width="20.7109375" style="2" customWidth="1"/>
    <col min="5" max="5" width="2.7109375" style="2" customWidth="1"/>
    <col min="6" max="6" width="8.7109375" style="2" customWidth="1"/>
    <col min="7" max="7" width="22.5703125" style="2" customWidth="1"/>
    <col min="8" max="8" width="20.7109375" style="2" customWidth="1"/>
    <col min="9" max="9" width="3.28515625" customWidth="1"/>
    <col min="10" max="10" width="8.7109375" style="2" customWidth="1"/>
    <col min="11" max="12" width="20.7109375" style="2" customWidth="1"/>
    <col min="13" max="13" width="3.28515625" customWidth="1"/>
  </cols>
  <sheetData>
    <row r="1" spans="1:12" x14ac:dyDescent="0.25">
      <c r="A1" s="394" t="s">
        <v>16</v>
      </c>
      <c r="B1" s="394"/>
      <c r="C1" s="3"/>
      <c r="D1" s="4" t="s">
        <v>17</v>
      </c>
      <c r="E1" s="3"/>
      <c r="F1" s="3"/>
      <c r="G1" s="86">
        <v>1</v>
      </c>
      <c r="H1" s="3"/>
      <c r="J1" s="3"/>
      <c r="K1" s="86">
        <v>2</v>
      </c>
      <c r="L1" s="3"/>
    </row>
    <row r="2" spans="1:12" ht="25.5" x14ac:dyDescent="0.25">
      <c r="A2" s="394"/>
      <c r="B2" s="394"/>
      <c r="C2" s="5"/>
      <c r="D2" s="6" t="s">
        <v>490</v>
      </c>
      <c r="E2" s="5"/>
      <c r="F2" s="5"/>
      <c r="G2" s="87" t="str">
        <f>'VERIFICACIÓN TÉCNICA'!C10</f>
        <v>ALCALA SAS</v>
      </c>
      <c r="H2" s="5"/>
      <c r="J2" s="5"/>
      <c r="K2" s="87" t="str">
        <f>'VERIFICACIÓN TÉCNICA'!E10</f>
        <v>POLIOBRAS SAS</v>
      </c>
      <c r="L2" s="5"/>
    </row>
    <row r="3" spans="1:12" x14ac:dyDescent="0.25">
      <c r="C3" s="7"/>
      <c r="E3" s="7"/>
      <c r="F3" s="7"/>
      <c r="G3" s="8"/>
      <c r="H3" s="7"/>
      <c r="J3" s="7"/>
      <c r="K3" s="8"/>
      <c r="L3" s="7"/>
    </row>
    <row r="4" spans="1:12" s="157" customFormat="1" x14ac:dyDescent="0.25">
      <c r="A4" s="395" t="s">
        <v>18</v>
      </c>
      <c r="B4" s="396"/>
      <c r="C4" s="153"/>
      <c r="D4" s="171">
        <v>624417987</v>
      </c>
      <c r="E4" s="153"/>
      <c r="F4" s="159" t="s">
        <v>20</v>
      </c>
      <c r="G4" s="160">
        <f>SUM(G5:G7)</f>
        <v>2674720617</v>
      </c>
      <c r="H4" s="161" t="str">
        <f>+IF(G4&gt;=$D4,"CUMPLE","NO CUMPLE")</f>
        <v>CUMPLE</v>
      </c>
      <c r="J4" s="159" t="s">
        <v>20</v>
      </c>
      <c r="K4" s="160">
        <f>SUM(K5:K7)</f>
        <v>881805496</v>
      </c>
      <c r="L4" s="161" t="str">
        <f>+IF(K4&gt;=$D4,"CUMPLE","NO CUMPLE")</f>
        <v>CUMPLE</v>
      </c>
    </row>
    <row r="5" spans="1:12" x14ac:dyDescent="0.25">
      <c r="A5" s="162"/>
      <c r="B5" s="163"/>
      <c r="D5" s="164"/>
      <c r="F5" s="46" t="s">
        <v>19</v>
      </c>
      <c r="G5" s="48">
        <f>+SUMIF(F$19:F$54,F5,G$19:G$54)</f>
        <v>2674720617</v>
      </c>
      <c r="H5" s="8"/>
      <c r="J5" s="46" t="s">
        <v>19</v>
      </c>
      <c r="K5" s="48">
        <f>+SUMIF(J$19:J$54,J5,K$19:K$54)</f>
        <v>881805496</v>
      </c>
      <c r="L5" s="8"/>
    </row>
    <row r="6" spans="1:12" x14ac:dyDescent="0.25">
      <c r="A6" s="165"/>
      <c r="B6" s="165"/>
      <c r="D6" s="166"/>
      <c r="F6" s="46"/>
      <c r="G6" s="48">
        <f>+SUMIF(F$19:F$54,F6,G$19:G$54)</f>
        <v>0</v>
      </c>
      <c r="H6" s="8"/>
      <c r="J6" s="46"/>
      <c r="K6" s="48">
        <f>+SUMIF(J$19:J$54,J6,K$19:K$54)</f>
        <v>0</v>
      </c>
      <c r="L6" s="8"/>
    </row>
    <row r="7" spans="1:12" x14ac:dyDescent="0.25">
      <c r="A7" s="165"/>
      <c r="B7" s="165"/>
      <c r="D7" s="166"/>
      <c r="F7" s="46"/>
      <c r="G7" s="48">
        <f>+SUMIF(F$19:F$54,F7,G$19:G$54)</f>
        <v>0</v>
      </c>
      <c r="H7" s="226"/>
      <c r="J7" s="46"/>
      <c r="K7" s="48">
        <f>+SUMIF(J$19:J$54,J7,K$19:K$54)</f>
        <v>0</v>
      </c>
      <c r="L7" s="226"/>
    </row>
    <row r="8" spans="1:12" x14ac:dyDescent="0.25">
      <c r="A8" s="9"/>
      <c r="B8" s="9"/>
      <c r="D8" s="45"/>
      <c r="G8" s="45"/>
      <c r="H8" s="8"/>
      <c r="K8" s="45"/>
      <c r="L8" s="8"/>
    </row>
    <row r="9" spans="1:12" x14ac:dyDescent="0.25">
      <c r="A9" s="402" t="s">
        <v>85</v>
      </c>
      <c r="B9" s="403"/>
      <c r="D9" s="408">
        <v>0.3</v>
      </c>
      <c r="F9" s="46" t="s">
        <v>19</v>
      </c>
      <c r="G9" s="47">
        <v>1</v>
      </c>
      <c r="H9" s="8"/>
      <c r="J9" s="46" t="s">
        <v>19</v>
      </c>
      <c r="K9" s="47">
        <v>1</v>
      </c>
      <c r="L9" s="8"/>
    </row>
    <row r="10" spans="1:12" x14ac:dyDescent="0.25">
      <c r="A10" s="404"/>
      <c r="B10" s="405"/>
      <c r="D10" s="409"/>
      <c r="F10" s="46"/>
      <c r="G10" s="47"/>
      <c r="H10" s="8"/>
      <c r="J10" s="46"/>
      <c r="K10" s="47"/>
      <c r="L10" s="8"/>
    </row>
    <row r="11" spans="1:12" x14ac:dyDescent="0.25">
      <c r="A11" s="406"/>
      <c r="B11" s="407"/>
      <c r="D11" s="410"/>
      <c r="F11" s="46"/>
      <c r="G11" s="47"/>
      <c r="H11" s="8"/>
      <c r="J11" s="46"/>
      <c r="K11" s="47"/>
      <c r="L11" s="8"/>
    </row>
    <row r="12" spans="1:12" x14ac:dyDescent="0.25">
      <c r="A12" s="9"/>
      <c r="B12" s="9"/>
      <c r="D12" s="45"/>
      <c r="G12" s="45"/>
      <c r="H12" s="8"/>
      <c r="K12" s="45"/>
      <c r="L12" s="8"/>
    </row>
    <row r="13" spans="1:12" s="184" customFormat="1" ht="30.75" customHeight="1" x14ac:dyDescent="0.25">
      <c r="A13" s="400" t="s">
        <v>99</v>
      </c>
      <c r="B13" s="401"/>
      <c r="C13" s="188"/>
      <c r="D13" s="191">
        <v>0.4</v>
      </c>
      <c r="E13" s="188"/>
      <c r="F13" s="189" t="s">
        <v>19</v>
      </c>
      <c r="G13" s="190">
        <f>+SUMIF(F$19:F$54,F13,G$19:G$54)</f>
        <v>2674720617</v>
      </c>
      <c r="H13" s="181" t="str">
        <f>+IF(VLOOKUP(F13,F$9:G$11,2,FALSE)&gt;=40%,"CUMPLE","NO CUMPLE")</f>
        <v>CUMPLE</v>
      </c>
      <c r="J13" s="189" t="s">
        <v>19</v>
      </c>
      <c r="K13" s="190">
        <f>+SUMIF(J$19:J$54,J13,K$19:K$54)</f>
        <v>881805496</v>
      </c>
      <c r="L13" s="181" t="str">
        <f>+IF(VLOOKUP(J13,J$9:K$11,2,FALSE)&gt;=40%,"CUMPLE","NO CUMPLE")</f>
        <v>CUMPLE</v>
      </c>
    </row>
    <row r="14" spans="1:12" s="2" customFormat="1" x14ac:dyDescent="0.25">
      <c r="A14" s="167"/>
      <c r="B14" s="167"/>
      <c r="D14" s="168"/>
      <c r="F14" s="169"/>
      <c r="G14" s="170"/>
      <c r="H14" s="8"/>
      <c r="J14" s="169"/>
      <c r="K14" s="170"/>
      <c r="L14" s="8"/>
    </row>
    <row r="15" spans="1:12" x14ac:dyDescent="0.25">
      <c r="A15" s="397" t="s">
        <v>86</v>
      </c>
      <c r="B15" s="398"/>
      <c r="D15" s="399">
        <f>+ROUND(D4*0.3,0)</f>
        <v>187325396</v>
      </c>
      <c r="F15" s="46" t="s">
        <v>19</v>
      </c>
      <c r="G15" s="48">
        <f>+SUMIF(F$19:F$54,F15,G$19:G$54)</f>
        <v>2674720617</v>
      </c>
      <c r="H15" s="411" t="str">
        <f>+IF(MIN(G15)&gt;=$D$15,"CUMPLE","NO CUMPLE")</f>
        <v>CUMPLE</v>
      </c>
      <c r="J15" s="46" t="s">
        <v>19</v>
      </c>
      <c r="K15" s="48">
        <f>+SUMIF(J$19:J$54,J15,K$19:K$54)</f>
        <v>881805496</v>
      </c>
      <c r="L15" s="411" t="str">
        <f>+IF(MIN(K15)&gt;=$D$15,"CUMPLE","NO CUMPLE")</f>
        <v>CUMPLE</v>
      </c>
    </row>
    <row r="16" spans="1:12" x14ac:dyDescent="0.25">
      <c r="A16" s="398"/>
      <c r="B16" s="398"/>
      <c r="D16" s="399"/>
      <c r="F16" s="46"/>
      <c r="G16" s="48">
        <f>+SUMIF(F$19:F$54,F16,G$19:G$54)</f>
        <v>0</v>
      </c>
      <c r="H16" s="411"/>
      <c r="J16" s="46"/>
      <c r="K16" s="48">
        <f>+SUMIF(J$19:J$54,J16,K$19:K$54)</f>
        <v>0</v>
      </c>
      <c r="L16" s="411"/>
    </row>
    <row r="17" spans="1:13" x14ac:dyDescent="0.25">
      <c r="A17" s="398"/>
      <c r="B17" s="398"/>
      <c r="D17" s="399"/>
      <c r="F17" s="46"/>
      <c r="G17" s="48">
        <f>+SUMIF(F$19:F$54,F17,G$19:G$54)</f>
        <v>0</v>
      </c>
      <c r="H17" s="411"/>
      <c r="J17" s="46"/>
      <c r="K17" s="48">
        <f>+SUMIF(J$19:J$54,J17,K$19:K$54)</f>
        <v>0</v>
      </c>
      <c r="L17" s="411"/>
    </row>
    <row r="18" spans="1:13" x14ac:dyDescent="0.25">
      <c r="A18" s="9"/>
      <c r="K18" s="45"/>
    </row>
    <row r="19" spans="1:13" x14ac:dyDescent="0.25">
      <c r="A19" s="154" t="s">
        <v>21</v>
      </c>
      <c r="B19" s="10"/>
      <c r="D19" s="161" t="s">
        <v>84</v>
      </c>
      <c r="F19" s="26"/>
      <c r="G19" s="155" t="s">
        <v>21</v>
      </c>
      <c r="H19" s="156"/>
      <c r="I19" s="157"/>
      <c r="J19" s="158"/>
      <c r="K19" s="155" t="s">
        <v>21</v>
      </c>
      <c r="L19" s="156"/>
      <c r="M19" s="157"/>
    </row>
    <row r="20" spans="1:13" x14ac:dyDescent="0.25">
      <c r="A20" s="11"/>
      <c r="B20" s="12"/>
      <c r="F20" s="24"/>
      <c r="G20" s="23"/>
      <c r="H20" s="18"/>
      <c r="J20" s="24"/>
      <c r="K20" s="23"/>
      <c r="L20" s="18"/>
    </row>
    <row r="21" spans="1:13" x14ac:dyDescent="0.25">
      <c r="A21" s="11" t="s">
        <v>22</v>
      </c>
      <c r="B21" s="12"/>
      <c r="D21" s="181">
        <v>391217</v>
      </c>
      <c r="F21" s="13" t="s">
        <v>23</v>
      </c>
      <c r="G21" s="179">
        <v>864357750.72000003</v>
      </c>
      <c r="H21" s="15" t="s">
        <v>15</v>
      </c>
      <c r="J21" s="13" t="s">
        <v>23</v>
      </c>
      <c r="K21" s="179">
        <f>58266314+283394696+81689983+103214795+26709810.5+103134000</f>
        <v>656409598.5</v>
      </c>
      <c r="L21" s="15" t="s">
        <v>15</v>
      </c>
    </row>
    <row r="22" spans="1:13" ht="15" customHeight="1" x14ac:dyDescent="0.25">
      <c r="A22" s="11" t="s">
        <v>24</v>
      </c>
      <c r="B22" s="12"/>
      <c r="D22" s="181">
        <v>721015</v>
      </c>
      <c r="F22" s="24"/>
      <c r="G22" s="23">
        <v>2017</v>
      </c>
      <c r="H22" s="393" t="s">
        <v>491</v>
      </c>
      <c r="J22" s="24"/>
      <c r="K22" s="23">
        <v>2019</v>
      </c>
      <c r="L22" s="393" t="s">
        <v>492</v>
      </c>
    </row>
    <row r="23" spans="1:13" x14ac:dyDescent="0.25">
      <c r="A23" s="16" t="s">
        <v>25</v>
      </c>
      <c r="B23" s="12"/>
      <c r="D23" s="181">
        <v>721515</v>
      </c>
      <c r="F23" s="49">
        <v>1</v>
      </c>
      <c r="G23" s="44">
        <v>1</v>
      </c>
      <c r="H23" s="393"/>
      <c r="J23" s="178">
        <v>1</v>
      </c>
      <c r="K23" s="177">
        <v>1</v>
      </c>
      <c r="L23" s="393"/>
    </row>
    <row r="24" spans="1:13" ht="15" customHeight="1" x14ac:dyDescent="0.25">
      <c r="A24" s="16"/>
      <c r="B24" s="12"/>
      <c r="D24" s="181">
        <v>721516</v>
      </c>
      <c r="F24" s="24"/>
      <c r="G24" s="17"/>
      <c r="H24" s="393"/>
      <c r="J24" s="24"/>
      <c r="K24" s="17"/>
      <c r="L24" s="393"/>
    </row>
    <row r="25" spans="1:13" x14ac:dyDescent="0.25">
      <c r="A25" s="16"/>
      <c r="B25" s="12"/>
      <c r="D25" s="181">
        <v>811017</v>
      </c>
      <c r="F25" s="24"/>
      <c r="G25" s="17"/>
      <c r="H25" s="393"/>
      <c r="J25" s="24"/>
      <c r="K25" s="17"/>
      <c r="L25" s="393"/>
    </row>
    <row r="26" spans="1:13" x14ac:dyDescent="0.25">
      <c r="A26" s="16"/>
      <c r="B26" s="12"/>
      <c r="D26" s="182"/>
      <c r="F26" s="24"/>
      <c r="G26" s="17"/>
      <c r="H26" s="393"/>
      <c r="J26" s="24"/>
      <c r="K26" s="17"/>
      <c r="L26" s="393"/>
    </row>
    <row r="27" spans="1:13" x14ac:dyDescent="0.25">
      <c r="A27" s="16"/>
      <c r="B27" s="12"/>
      <c r="D27" s="182"/>
      <c r="F27" s="24"/>
      <c r="G27" s="17"/>
      <c r="H27" s="393"/>
      <c r="J27" s="24"/>
      <c r="K27" s="17"/>
      <c r="L27" s="393"/>
    </row>
    <row r="28" spans="1:13" x14ac:dyDescent="0.25">
      <c r="A28" s="11"/>
      <c r="B28" s="12"/>
      <c r="D28" s="182"/>
      <c r="F28" s="24"/>
      <c r="G28" s="17"/>
      <c r="H28" s="393"/>
      <c r="J28" s="24"/>
      <c r="K28" s="17"/>
      <c r="L28" s="393"/>
    </row>
    <row r="29" spans="1:13" x14ac:dyDescent="0.25">
      <c r="A29" s="19" t="s">
        <v>27</v>
      </c>
      <c r="B29" s="20"/>
      <c r="D29" s="182"/>
      <c r="F29" s="21" t="s">
        <v>19</v>
      </c>
      <c r="G29" s="22">
        <f>+ROUND(G21*G23*$B$111/(LOOKUP(G22,$A$77:$A$111,$B$77:$B$111)),0)</f>
        <v>1028491721</v>
      </c>
      <c r="H29" s="25">
        <f>+ROUND(G29/$B$111,2)</f>
        <v>1171.67</v>
      </c>
      <c r="J29" s="21" t="s">
        <v>19</v>
      </c>
      <c r="K29" s="22">
        <f>+ROUND(K21*K23*$B$111/(LOOKUP(K22,$A$77:$A$111,$B$77:$B$111)),0)</f>
        <v>695794206</v>
      </c>
      <c r="L29" s="25">
        <f>+ROUND(K29/$B$111,2)</f>
        <v>792.65</v>
      </c>
    </row>
    <row r="30" spans="1:13" x14ac:dyDescent="0.25">
      <c r="D30" s="182"/>
    </row>
    <row r="31" spans="1:13" x14ac:dyDescent="0.25">
      <c r="A31" s="154" t="s">
        <v>26</v>
      </c>
      <c r="B31" s="10"/>
      <c r="D31" s="182"/>
      <c r="F31" s="26"/>
      <c r="G31" s="155" t="s">
        <v>26</v>
      </c>
      <c r="H31" s="156"/>
      <c r="I31" s="157"/>
      <c r="J31" s="158"/>
      <c r="K31" s="155" t="s">
        <v>26</v>
      </c>
      <c r="L31" s="156"/>
      <c r="M31" s="157"/>
    </row>
    <row r="32" spans="1:13" x14ac:dyDescent="0.25">
      <c r="A32" s="11"/>
      <c r="B32" s="12"/>
      <c r="D32" s="182"/>
      <c r="F32" s="24"/>
      <c r="G32" s="23"/>
      <c r="H32" s="18"/>
      <c r="J32" s="24"/>
      <c r="K32" s="23"/>
      <c r="L32" s="18"/>
    </row>
    <row r="33" spans="1:13" ht="15" customHeight="1" x14ac:dyDescent="0.25">
      <c r="A33" s="11" t="s">
        <v>22</v>
      </c>
      <c r="B33" s="12"/>
      <c r="F33" s="13" t="s">
        <v>23</v>
      </c>
      <c r="G33" s="179">
        <v>504845779</v>
      </c>
      <c r="H33" s="15" t="s">
        <v>15</v>
      </c>
      <c r="J33" s="13" t="s">
        <v>23</v>
      </c>
      <c r="K33" s="179">
        <f>87062940+4532400+36018000+9156000+9329760</f>
        <v>146099100</v>
      </c>
      <c r="L33" s="15" t="s">
        <v>15</v>
      </c>
    </row>
    <row r="34" spans="1:13" ht="15" customHeight="1" x14ac:dyDescent="0.25">
      <c r="A34" s="11" t="s">
        <v>24</v>
      </c>
      <c r="B34" s="12"/>
      <c r="F34" s="24"/>
      <c r="G34" s="23">
        <v>2012</v>
      </c>
      <c r="H34" s="393" t="s">
        <v>491</v>
      </c>
      <c r="J34" s="24"/>
      <c r="K34" s="23">
        <v>2016</v>
      </c>
      <c r="L34" s="393" t="s">
        <v>535</v>
      </c>
    </row>
    <row r="35" spans="1:13" x14ac:dyDescent="0.25">
      <c r="A35" s="16" t="s">
        <v>25</v>
      </c>
      <c r="B35" s="12"/>
      <c r="F35" s="49">
        <v>1</v>
      </c>
      <c r="G35" s="44">
        <v>1</v>
      </c>
      <c r="H35" s="393"/>
      <c r="J35" s="49">
        <v>1</v>
      </c>
      <c r="K35" s="17">
        <v>1</v>
      </c>
      <c r="L35" s="393"/>
    </row>
    <row r="36" spans="1:13" ht="20.100000000000001" customHeight="1" x14ac:dyDescent="0.25">
      <c r="A36" s="224"/>
      <c r="B36" s="225"/>
      <c r="F36" s="24"/>
      <c r="G36" s="17"/>
      <c r="H36" s="393"/>
      <c r="J36" s="24"/>
      <c r="K36" s="17"/>
      <c r="L36" s="393"/>
    </row>
    <row r="37" spans="1:13" ht="20.100000000000001" customHeight="1" x14ac:dyDescent="0.25">
      <c r="A37" s="224"/>
      <c r="B37" s="225"/>
      <c r="F37" s="24"/>
      <c r="G37" s="17"/>
      <c r="H37" s="393"/>
      <c r="J37" s="24"/>
      <c r="K37" s="17"/>
      <c r="L37" s="393"/>
    </row>
    <row r="38" spans="1:13" ht="20.100000000000001" customHeight="1" x14ac:dyDescent="0.25">
      <c r="A38" s="224"/>
      <c r="B38" s="225"/>
      <c r="F38" s="24"/>
      <c r="G38" s="17"/>
      <c r="H38" s="393"/>
      <c r="J38" s="24"/>
      <c r="K38" s="17"/>
      <c r="L38" s="393"/>
    </row>
    <row r="39" spans="1:13" ht="20.100000000000001" customHeight="1" x14ac:dyDescent="0.25">
      <c r="A39" s="224"/>
      <c r="B39" s="225"/>
      <c r="F39" s="24"/>
      <c r="G39" s="17"/>
      <c r="H39" s="393"/>
      <c r="J39" s="24"/>
      <c r="K39" s="17"/>
      <c r="L39" s="393"/>
    </row>
    <row r="40" spans="1:13" ht="20.100000000000001" customHeight="1" x14ac:dyDescent="0.25">
      <c r="A40" s="224"/>
      <c r="B40" s="225"/>
      <c r="F40" s="24"/>
      <c r="G40" s="17"/>
      <c r="H40" s="393"/>
      <c r="J40" s="24"/>
      <c r="K40" s="17"/>
      <c r="L40" s="393"/>
    </row>
    <row r="41" spans="1:13" x14ac:dyDescent="0.25">
      <c r="A41" s="19" t="s">
        <v>27</v>
      </c>
      <c r="B41" s="20"/>
      <c r="F41" s="21" t="s">
        <v>19</v>
      </c>
      <c r="G41" s="22">
        <f>+ROUND(G33*G35*$B$111/(LOOKUP(G34,$A$77:$A$111,$B$77:$B$111)),0)</f>
        <v>781992482</v>
      </c>
      <c r="H41" s="25">
        <f>IFERROR(ROUND(G41/$B$111,2),"")</f>
        <v>890.85</v>
      </c>
      <c r="J41" s="21" t="s">
        <v>19</v>
      </c>
      <c r="K41" s="22">
        <f>+ROUND(K33*K35*$B$111/(LOOKUP(K34,$A$77:$A$111,$B$77:$B$111)),0)</f>
        <v>186011290</v>
      </c>
      <c r="L41" s="25">
        <f>IFERROR(ROUND(K41/$B$111,2),"")</f>
        <v>211.91</v>
      </c>
    </row>
    <row r="43" spans="1:13" x14ac:dyDescent="0.25">
      <c r="A43" s="154" t="s">
        <v>69</v>
      </c>
      <c r="B43" s="10"/>
      <c r="F43" s="26"/>
      <c r="G43" s="155" t="s">
        <v>69</v>
      </c>
      <c r="H43" s="156"/>
      <c r="I43" s="157"/>
      <c r="J43" s="158"/>
      <c r="K43" s="155" t="s">
        <v>69</v>
      </c>
      <c r="L43" s="156"/>
      <c r="M43" s="157"/>
    </row>
    <row r="44" spans="1:13" x14ac:dyDescent="0.25">
      <c r="A44" s="11"/>
      <c r="B44" s="12"/>
      <c r="F44" s="24"/>
      <c r="G44" s="23"/>
      <c r="H44" s="18"/>
      <c r="J44" s="24"/>
      <c r="K44" s="23"/>
      <c r="L44" s="18"/>
    </row>
    <row r="45" spans="1:13" x14ac:dyDescent="0.25">
      <c r="A45" s="11" t="s">
        <v>22</v>
      </c>
      <c r="B45" s="12"/>
      <c r="F45" s="13" t="s">
        <v>23</v>
      </c>
      <c r="G45" s="14">
        <v>527322216</v>
      </c>
      <c r="H45" s="15" t="s">
        <v>15</v>
      </c>
      <c r="J45" s="13" t="s">
        <v>23</v>
      </c>
      <c r="K45" s="14">
        <v>0</v>
      </c>
      <c r="L45" s="329"/>
    </row>
    <row r="46" spans="1:13" ht="15" customHeight="1" x14ac:dyDescent="0.25">
      <c r="A46" s="11" t="s">
        <v>24</v>
      </c>
      <c r="B46" s="12"/>
      <c r="F46" s="24"/>
      <c r="G46" s="23">
        <v>2011</v>
      </c>
      <c r="H46" s="393" t="s">
        <v>492</v>
      </c>
      <c r="J46" s="24"/>
      <c r="K46" s="23">
        <v>2000</v>
      </c>
      <c r="L46" s="393" t="s">
        <v>536</v>
      </c>
    </row>
    <row r="47" spans="1:13" x14ac:dyDescent="0.25">
      <c r="A47" s="16" t="s">
        <v>25</v>
      </c>
      <c r="B47" s="12"/>
      <c r="F47" s="49">
        <v>1</v>
      </c>
      <c r="G47" s="17">
        <v>1</v>
      </c>
      <c r="H47" s="393"/>
      <c r="J47" s="49">
        <v>0</v>
      </c>
      <c r="K47" s="17">
        <v>0</v>
      </c>
      <c r="L47" s="393"/>
    </row>
    <row r="48" spans="1:13" x14ac:dyDescent="0.25">
      <c r="A48" s="16"/>
      <c r="B48" s="12"/>
      <c r="F48" s="24"/>
      <c r="G48" s="17"/>
      <c r="H48" s="393"/>
      <c r="J48" s="24"/>
      <c r="K48" s="17"/>
      <c r="L48" s="393"/>
    </row>
    <row r="49" spans="1:12" ht="15" customHeight="1" x14ac:dyDescent="0.25">
      <c r="A49" s="16"/>
      <c r="B49" s="12"/>
      <c r="F49" s="24"/>
      <c r="G49" s="17"/>
      <c r="H49" s="393"/>
      <c r="J49" s="24"/>
      <c r="K49" s="17"/>
      <c r="L49" s="393"/>
    </row>
    <row r="50" spans="1:12" x14ac:dyDescent="0.25">
      <c r="A50" s="16"/>
      <c r="B50" s="12"/>
      <c r="F50" s="24"/>
      <c r="G50" s="17"/>
      <c r="H50" s="393"/>
      <c r="J50" s="24"/>
      <c r="K50" s="17"/>
      <c r="L50" s="393"/>
    </row>
    <row r="51" spans="1:12" x14ac:dyDescent="0.25">
      <c r="A51" s="16"/>
      <c r="B51" s="12"/>
      <c r="F51" s="24"/>
      <c r="G51" s="17"/>
      <c r="H51" s="393"/>
      <c r="J51" s="24"/>
      <c r="K51" s="17"/>
      <c r="L51" s="393"/>
    </row>
    <row r="52" spans="1:12" x14ac:dyDescent="0.25">
      <c r="A52" s="11"/>
      <c r="B52" s="12"/>
      <c r="F52" s="24"/>
      <c r="G52" s="17"/>
      <c r="H52" s="393"/>
      <c r="J52" s="24"/>
      <c r="K52" s="17"/>
      <c r="L52" s="393"/>
    </row>
    <row r="53" spans="1:12" x14ac:dyDescent="0.25">
      <c r="A53" s="19" t="s">
        <v>27</v>
      </c>
      <c r="B53" s="20"/>
      <c r="F53" s="21" t="s">
        <v>19</v>
      </c>
      <c r="G53" s="22">
        <f>+ROUND(G45*G47*$B$111/(LOOKUP(G46,$A$77:$A$111,$B$77:$B$111)),0)</f>
        <v>864236414</v>
      </c>
      <c r="H53" s="25">
        <f>IFERROR(ROUND(G53/$B$111,2),"")</f>
        <v>984.54</v>
      </c>
      <c r="J53" s="21" t="s">
        <v>19</v>
      </c>
      <c r="K53" s="22">
        <f>+ROUND(K45*K47*$B$111/(LOOKUP(K46,$A$77:$A$111,$B$77:$B$111)),0)</f>
        <v>0</v>
      </c>
      <c r="L53" s="25">
        <f>IFERROR(ROUND(K53/$B$111,2),"")</f>
        <v>0</v>
      </c>
    </row>
    <row r="56" spans="1:12" ht="15.75" x14ac:dyDescent="0.25">
      <c r="A56" s="31" t="s">
        <v>35</v>
      </c>
    </row>
    <row r="57" spans="1:12" x14ac:dyDescent="0.25">
      <c r="A57" s="38"/>
    </row>
    <row r="58" spans="1:12" x14ac:dyDescent="0.25">
      <c r="A58" s="38"/>
    </row>
    <row r="59" spans="1:12" ht="15.75" x14ac:dyDescent="0.25">
      <c r="A59" s="40"/>
    </row>
    <row r="60" spans="1:12" ht="15.75" x14ac:dyDescent="0.25">
      <c r="A60" s="41" t="s">
        <v>36</v>
      </c>
    </row>
    <row r="61" spans="1:12" ht="15.75" x14ac:dyDescent="0.25">
      <c r="A61" s="42" t="s">
        <v>91</v>
      </c>
    </row>
    <row r="62" spans="1:12" ht="15.75" x14ac:dyDescent="0.25">
      <c r="A62" s="42"/>
    </row>
    <row r="63" spans="1:12" ht="15.75" x14ac:dyDescent="0.25">
      <c r="A63" s="42"/>
    </row>
    <row r="64" spans="1:12" ht="15.75" x14ac:dyDescent="0.25">
      <c r="A64" s="42"/>
    </row>
    <row r="65" spans="1:2" ht="15.75" x14ac:dyDescent="0.25">
      <c r="A65" s="41" t="s">
        <v>512</v>
      </c>
    </row>
    <row r="66" spans="1:2" ht="15.75" x14ac:dyDescent="0.25">
      <c r="A66" s="42" t="s">
        <v>91</v>
      </c>
    </row>
    <row r="67" spans="1:2" ht="15.75" x14ac:dyDescent="0.25">
      <c r="A67" s="42"/>
    </row>
    <row r="68" spans="1:2" ht="15.75" x14ac:dyDescent="0.25">
      <c r="A68" s="42"/>
    </row>
    <row r="69" spans="1:2" ht="15.75" x14ac:dyDescent="0.25">
      <c r="A69" s="42"/>
    </row>
    <row r="70" spans="1:2" ht="15.75" x14ac:dyDescent="0.25">
      <c r="A70" s="41" t="s">
        <v>37</v>
      </c>
    </row>
    <row r="71" spans="1:2" ht="15.75" x14ac:dyDescent="0.25">
      <c r="A71" s="42" t="s">
        <v>38</v>
      </c>
    </row>
    <row r="72" spans="1:2" ht="15.75" x14ac:dyDescent="0.25">
      <c r="A72" s="42" t="s">
        <v>39</v>
      </c>
    </row>
    <row r="77" spans="1:2" ht="16.5" x14ac:dyDescent="0.3">
      <c r="A77" s="27">
        <v>1986</v>
      </c>
      <c r="B77" s="88">
        <v>16811</v>
      </c>
    </row>
    <row r="78" spans="1:2" ht="16.5" x14ac:dyDescent="0.3">
      <c r="A78" s="27">
        <v>1987</v>
      </c>
      <c r="B78" s="88">
        <v>20510</v>
      </c>
    </row>
    <row r="79" spans="1:2" ht="16.5" x14ac:dyDescent="0.3">
      <c r="A79" s="27">
        <v>1988</v>
      </c>
      <c r="B79" s="88">
        <v>25637</v>
      </c>
    </row>
    <row r="80" spans="1:2" ht="16.5" x14ac:dyDescent="0.3">
      <c r="A80" s="27">
        <v>1989</v>
      </c>
      <c r="B80" s="88">
        <v>32560</v>
      </c>
    </row>
    <row r="81" spans="1:2" ht="16.5" x14ac:dyDescent="0.3">
      <c r="A81" s="27">
        <v>1990</v>
      </c>
      <c r="B81" s="88">
        <v>41025</v>
      </c>
    </row>
    <row r="82" spans="1:2" ht="16.5" x14ac:dyDescent="0.3">
      <c r="A82" s="27">
        <v>1991</v>
      </c>
      <c r="B82" s="88">
        <v>51716</v>
      </c>
    </row>
    <row r="83" spans="1:2" ht="16.5" x14ac:dyDescent="0.3">
      <c r="A83" s="27">
        <v>1992</v>
      </c>
      <c r="B83" s="88">
        <v>65190</v>
      </c>
    </row>
    <row r="84" spans="1:2" ht="16.5" x14ac:dyDescent="0.3">
      <c r="A84" s="27">
        <v>1993</v>
      </c>
      <c r="B84" s="88">
        <v>81510</v>
      </c>
    </row>
    <row r="85" spans="1:2" ht="16.5" x14ac:dyDescent="0.3">
      <c r="A85" s="27">
        <v>1994</v>
      </c>
      <c r="B85" s="88">
        <v>98700</v>
      </c>
    </row>
    <row r="86" spans="1:2" ht="16.5" x14ac:dyDescent="0.3">
      <c r="A86" s="27">
        <v>1995</v>
      </c>
      <c r="B86" s="88">
        <v>118934</v>
      </c>
    </row>
    <row r="87" spans="1:2" ht="16.5" x14ac:dyDescent="0.3">
      <c r="A87" s="27">
        <v>1996</v>
      </c>
      <c r="B87" s="88">
        <v>142125</v>
      </c>
    </row>
    <row r="88" spans="1:2" ht="16.5" x14ac:dyDescent="0.3">
      <c r="A88" s="27">
        <v>1997</v>
      </c>
      <c r="B88" s="88">
        <v>172005</v>
      </c>
    </row>
    <row r="89" spans="1:2" ht="16.5" x14ac:dyDescent="0.3">
      <c r="A89" s="27">
        <v>1998</v>
      </c>
      <c r="B89" s="88">
        <v>203826</v>
      </c>
    </row>
    <row r="90" spans="1:2" ht="16.5" x14ac:dyDescent="0.3">
      <c r="A90" s="27">
        <v>1999</v>
      </c>
      <c r="B90" s="88">
        <v>236460</v>
      </c>
    </row>
    <row r="91" spans="1:2" ht="16.5" x14ac:dyDescent="0.3">
      <c r="A91" s="27">
        <v>2000</v>
      </c>
      <c r="B91" s="88">
        <v>260100</v>
      </c>
    </row>
    <row r="92" spans="1:2" ht="16.5" x14ac:dyDescent="0.3">
      <c r="A92" s="27">
        <v>2001</v>
      </c>
      <c r="B92" s="88">
        <v>286000</v>
      </c>
    </row>
    <row r="93" spans="1:2" ht="16.5" x14ac:dyDescent="0.3">
      <c r="A93" s="27">
        <v>2002</v>
      </c>
      <c r="B93" s="88">
        <v>309000</v>
      </c>
    </row>
    <row r="94" spans="1:2" ht="16.5" x14ac:dyDescent="0.3">
      <c r="A94" s="27">
        <v>2003</v>
      </c>
      <c r="B94" s="88">
        <v>332000</v>
      </c>
    </row>
    <row r="95" spans="1:2" ht="16.5" x14ac:dyDescent="0.3">
      <c r="A95" s="27">
        <v>2004</v>
      </c>
      <c r="B95" s="88">
        <v>358000</v>
      </c>
    </row>
    <row r="96" spans="1:2" ht="16.5" x14ac:dyDescent="0.3">
      <c r="A96" s="27">
        <v>2005</v>
      </c>
      <c r="B96" s="88">
        <v>381500</v>
      </c>
    </row>
    <row r="97" spans="1:2" ht="16.5" x14ac:dyDescent="0.3">
      <c r="A97" s="27">
        <v>2006</v>
      </c>
      <c r="B97" s="88">
        <v>408000</v>
      </c>
    </row>
    <row r="98" spans="1:2" ht="16.5" x14ac:dyDescent="0.3">
      <c r="A98" s="27">
        <v>2007</v>
      </c>
      <c r="B98" s="88">
        <v>433700</v>
      </c>
    </row>
    <row r="99" spans="1:2" ht="16.5" x14ac:dyDescent="0.3">
      <c r="A99" s="27">
        <v>2008</v>
      </c>
      <c r="B99" s="88">
        <v>461500</v>
      </c>
    </row>
    <row r="100" spans="1:2" ht="16.5" x14ac:dyDescent="0.3">
      <c r="A100" s="27">
        <v>2009</v>
      </c>
      <c r="B100" s="88">
        <v>496900</v>
      </c>
    </row>
    <row r="101" spans="1:2" ht="16.5" x14ac:dyDescent="0.3">
      <c r="A101" s="27">
        <v>2010</v>
      </c>
      <c r="B101" s="88">
        <v>515000</v>
      </c>
    </row>
    <row r="102" spans="1:2" ht="16.5" x14ac:dyDescent="0.3">
      <c r="A102" s="27">
        <v>2011</v>
      </c>
      <c r="B102" s="88">
        <v>535600</v>
      </c>
    </row>
    <row r="103" spans="1:2" ht="16.5" x14ac:dyDescent="0.3">
      <c r="A103" s="27">
        <v>2012</v>
      </c>
      <c r="B103" s="88">
        <v>566700</v>
      </c>
    </row>
    <row r="104" spans="1:2" ht="16.5" x14ac:dyDescent="0.3">
      <c r="A104" s="27">
        <v>2013</v>
      </c>
      <c r="B104" s="88">
        <v>589500</v>
      </c>
    </row>
    <row r="105" spans="1:2" ht="16.5" x14ac:dyDescent="0.3">
      <c r="A105" s="27">
        <v>2014</v>
      </c>
      <c r="B105" s="88">
        <v>616000</v>
      </c>
    </row>
    <row r="106" spans="1:2" ht="16.5" x14ac:dyDescent="0.3">
      <c r="A106" s="27">
        <v>2015</v>
      </c>
      <c r="B106" s="88">
        <v>644350</v>
      </c>
    </row>
    <row r="107" spans="1:2" ht="16.5" x14ac:dyDescent="0.3">
      <c r="A107" s="27">
        <v>2016</v>
      </c>
      <c r="B107" s="88">
        <v>689454</v>
      </c>
    </row>
    <row r="108" spans="1:2" ht="16.5" x14ac:dyDescent="0.3">
      <c r="A108" s="27">
        <v>2017</v>
      </c>
      <c r="B108" s="88">
        <v>737717</v>
      </c>
    </row>
    <row r="109" spans="1:2" ht="16.5" x14ac:dyDescent="0.3">
      <c r="A109" s="27">
        <v>2018</v>
      </c>
      <c r="B109" s="88">
        <v>781242</v>
      </c>
    </row>
    <row r="110" spans="1:2" ht="16.5" x14ac:dyDescent="0.3">
      <c r="A110" s="27">
        <v>2019</v>
      </c>
      <c r="B110" s="88">
        <v>828116</v>
      </c>
    </row>
    <row r="111" spans="1:2" ht="16.5" x14ac:dyDescent="0.3">
      <c r="A111" s="27">
        <v>2020</v>
      </c>
      <c r="B111" s="88">
        <v>877803</v>
      </c>
    </row>
  </sheetData>
  <mergeCells count="15">
    <mergeCell ref="H46:H52"/>
    <mergeCell ref="L46:L52"/>
    <mergeCell ref="H34:H40"/>
    <mergeCell ref="L34:L40"/>
    <mergeCell ref="A1:B2"/>
    <mergeCell ref="A4:B4"/>
    <mergeCell ref="L22:L28"/>
    <mergeCell ref="H22:H28"/>
    <mergeCell ref="A15:B17"/>
    <mergeCell ref="D15:D17"/>
    <mergeCell ref="A13:B13"/>
    <mergeCell ref="A9:B11"/>
    <mergeCell ref="D9:D11"/>
    <mergeCell ref="H15:H17"/>
    <mergeCell ref="L15:L17"/>
  </mergeCells>
  <conditionalFormatting sqref="H13">
    <cfRule type="cellIs" dxfId="70" priority="7" operator="equal">
      <formula>"CUMPLE"</formula>
    </cfRule>
    <cfRule type="cellIs" dxfId="69" priority="434" operator="equal">
      <formula>"NO CUMPLE"</formula>
    </cfRule>
  </conditionalFormatting>
  <conditionalFormatting sqref="H9:H11">
    <cfRule type="cellIs" dxfId="68" priority="422" operator="equal">
      <formula>"NO CUMPLE"</formula>
    </cfRule>
  </conditionalFormatting>
  <conditionalFormatting sqref="L9:L11">
    <cfRule type="cellIs" dxfId="67" priority="420" operator="equal">
      <formula>"NO CUMPLE"</formula>
    </cfRule>
  </conditionalFormatting>
  <conditionalFormatting sqref="L8">
    <cfRule type="cellIs" dxfId="66" priority="165" operator="equal">
      <formula>"NO CUMPLE"</formula>
    </cfRule>
  </conditionalFormatting>
  <conditionalFormatting sqref="L14">
    <cfRule type="cellIs" dxfId="65" priority="96" operator="equal">
      <formula>"NO CUMPLE"</formula>
    </cfRule>
  </conditionalFormatting>
  <conditionalFormatting sqref="L14">
    <cfRule type="cellIs" dxfId="64" priority="95" operator="equal">
      <formula>"NO"</formula>
    </cfRule>
  </conditionalFormatting>
  <conditionalFormatting sqref="H15:H17">
    <cfRule type="cellIs" dxfId="63" priority="1" operator="equal">
      <formula>"CUMPLE"</formula>
    </cfRule>
    <cfRule type="cellIs" dxfId="62" priority="28" operator="equal">
      <formula>"NO CUMPLE"</formula>
    </cfRule>
  </conditionalFormatting>
  <conditionalFormatting sqref="H4">
    <cfRule type="cellIs" dxfId="61" priority="410" operator="equal">
      <formula>"NO CUMPLE"</formula>
    </cfRule>
    <cfRule type="cellIs" dxfId="60" priority="411" operator="equal">
      <formula>"CUMPLE"</formula>
    </cfRule>
  </conditionalFormatting>
  <conditionalFormatting sqref="L4">
    <cfRule type="cellIs" dxfId="59" priority="24" operator="equal">
      <formula>"NO CUMPLE"</formula>
    </cfRule>
    <cfRule type="cellIs" dxfId="58" priority="25" operator="equal">
      <formula>"CUMPLE"</formula>
    </cfRule>
  </conditionalFormatting>
  <conditionalFormatting sqref="L13">
    <cfRule type="cellIs" dxfId="57" priority="11" operator="equal">
      <formula>"NO CUMPLE"</formula>
    </cfRule>
  </conditionalFormatting>
  <conditionalFormatting sqref="L13">
    <cfRule type="cellIs" dxfId="56" priority="10" operator="equal">
      <formula>"CUMPLE"</formula>
    </cfRule>
  </conditionalFormatting>
  <conditionalFormatting sqref="L15:L17">
    <cfRule type="cellIs" dxfId="55" priority="2" operator="equal">
      <formula>"CUMPLE"</formula>
    </cfRule>
    <cfRule type="cellIs" dxfId="54" priority="5" operator="equal">
      <formula>"NO CUMPLE"</formula>
    </cfRule>
  </conditionalFormatting>
  <pageMargins left="0.47244094488188981" right="0.47244094488188981" top="0.59055118110236227" bottom="0.59055118110236227" header="0.31496062992125984" footer="0.31496062992125984"/>
  <pageSetup scale="45"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1"/>
  <sheetViews>
    <sheetView view="pageBreakPreview" topLeftCell="A22" zoomScale="80" zoomScaleNormal="80" zoomScaleSheetLayoutView="80" workbookViewId="0">
      <selection activeCell="A28" sqref="A28"/>
    </sheetView>
  </sheetViews>
  <sheetFormatPr baseColWidth="10" defaultColWidth="11.42578125" defaultRowHeight="12.75" x14ac:dyDescent="0.2"/>
  <cols>
    <col min="1" max="1" width="11.42578125" style="94"/>
    <col min="2" max="2" width="130.7109375" style="94" customWidth="1"/>
    <col min="3" max="3" width="16" style="105" customWidth="1"/>
    <col min="4" max="4" width="16" style="94" customWidth="1"/>
    <col min="5" max="5" width="80.7109375" style="94" customWidth="1"/>
    <col min="6" max="7" width="15.7109375" style="94" customWidth="1"/>
    <col min="8" max="8" width="80.7109375" style="94" customWidth="1"/>
    <col min="9" max="9" width="15.7109375" style="94" customWidth="1"/>
    <col min="10" max="16384" width="11.42578125" style="94"/>
  </cols>
  <sheetData>
    <row r="1" spans="1:9" s="29" customFormat="1" ht="15.75" x14ac:dyDescent="0.25">
      <c r="A1" s="392" t="s">
        <v>28</v>
      </c>
      <c r="B1" s="392"/>
      <c r="C1" s="392"/>
      <c r="D1" s="28"/>
    </row>
    <row r="2" spans="1:9" s="29" customFormat="1" ht="15.75" x14ac:dyDescent="0.25">
      <c r="A2" s="392" t="s">
        <v>29</v>
      </c>
      <c r="B2" s="392"/>
      <c r="C2" s="392"/>
      <c r="D2" s="28"/>
    </row>
    <row r="3" spans="1:9" s="29" customFormat="1" x14ac:dyDescent="0.25">
      <c r="A3" s="391"/>
      <c r="B3" s="391"/>
      <c r="C3" s="391"/>
      <c r="D3" s="30"/>
    </row>
    <row r="4" spans="1:9" s="29" customFormat="1" ht="15.75" x14ac:dyDescent="0.25">
      <c r="A4" s="392" t="str">
        <f>+'VERIFICACIÓN TÉCNICA'!A4</f>
        <v>CONVOCATORIA PÚBLICA N° 024 DE 2020</v>
      </c>
      <c r="B4" s="392"/>
      <c r="C4" s="392"/>
      <c r="D4" s="28"/>
    </row>
    <row r="5" spans="1:9" s="29" customFormat="1" ht="33" customHeight="1" x14ac:dyDescent="0.25">
      <c r="A5" s="437" t="str">
        <f>+'VERIFICACIÓN TÉCNICA'!A7</f>
        <v>OBJETO: OBRA PARA ADECUACIONES FÍSICAS PARA EL FORTALECIMIENTO DE LA INFRAESTRUCTURA TECNOLÓGICA DE LA UNIVERSIDAD DEL CAUCA.</v>
      </c>
      <c r="B5" s="437"/>
      <c r="C5" s="437"/>
      <c r="D5" s="110"/>
    </row>
    <row r="6" spans="1:9" s="29" customFormat="1" ht="15.75" x14ac:dyDescent="0.25">
      <c r="A6" s="437"/>
      <c r="B6" s="437"/>
      <c r="C6" s="437"/>
      <c r="D6" s="180"/>
    </row>
    <row r="7" spans="1:9" s="29" customFormat="1" ht="15.75" x14ac:dyDescent="0.25">
      <c r="A7" s="392" t="s">
        <v>106</v>
      </c>
      <c r="B7" s="392"/>
      <c r="C7" s="392"/>
      <c r="D7" s="28"/>
    </row>
    <row r="8" spans="1:9" s="91" customFormat="1" x14ac:dyDescent="0.2">
      <c r="A8" s="89"/>
      <c r="B8" s="90"/>
      <c r="C8" s="103"/>
      <c r="D8" s="90"/>
      <c r="E8" s="90"/>
      <c r="F8" s="90"/>
      <c r="G8" s="90"/>
      <c r="H8" s="90"/>
      <c r="I8" s="90"/>
    </row>
    <row r="9" spans="1:9" ht="15" x14ac:dyDescent="0.2">
      <c r="A9" s="92"/>
      <c r="B9" s="93"/>
      <c r="C9" s="104"/>
      <c r="D9" s="420">
        <v>1</v>
      </c>
      <c r="E9" s="421"/>
      <c r="F9" s="422"/>
      <c r="G9" s="420">
        <v>2</v>
      </c>
      <c r="H9" s="432"/>
      <c r="I9" s="433"/>
    </row>
    <row r="10" spans="1:9" ht="62.25" customHeight="1" x14ac:dyDescent="0.2">
      <c r="A10" s="438" t="s">
        <v>72</v>
      </c>
      <c r="B10" s="440" t="s">
        <v>31</v>
      </c>
      <c r="C10" s="415" t="s">
        <v>90</v>
      </c>
      <c r="D10" s="417" t="str">
        <f>+'VERIFICACIÓN TÉCNICA'!C10</f>
        <v>ALCALA SAS</v>
      </c>
      <c r="E10" s="418"/>
      <c r="F10" s="419"/>
      <c r="G10" s="417" t="str">
        <f>+'VERIFICACIÓN TÉCNICA'!E10</f>
        <v>POLIOBRAS SAS</v>
      </c>
      <c r="H10" s="418"/>
      <c r="I10" s="419"/>
    </row>
    <row r="11" spans="1:9" x14ac:dyDescent="0.2">
      <c r="A11" s="439"/>
      <c r="B11" s="441"/>
      <c r="C11" s="416"/>
      <c r="D11" s="111" t="s">
        <v>32</v>
      </c>
      <c r="E11" s="95" t="str">
        <f>'[23]VERIFICACION TECNICA'!F11</f>
        <v>VALOR/ OBSERVACION</v>
      </c>
      <c r="F11" s="95" t="s">
        <v>73</v>
      </c>
      <c r="G11" s="96" t="s">
        <v>32</v>
      </c>
      <c r="H11" s="95" t="s">
        <v>33</v>
      </c>
      <c r="I11" s="96" t="s">
        <v>73</v>
      </c>
    </row>
    <row r="12" spans="1:9" s="118" customFormat="1" ht="25.5" x14ac:dyDescent="0.2">
      <c r="A12" s="113" t="s">
        <v>528</v>
      </c>
      <c r="B12" s="114" t="s">
        <v>515</v>
      </c>
      <c r="C12" s="115"/>
      <c r="D12" s="116"/>
      <c r="E12" s="117"/>
      <c r="F12" s="117"/>
      <c r="G12" s="117"/>
      <c r="H12" s="117"/>
      <c r="I12" s="117"/>
    </row>
    <row r="13" spans="1:9" ht="90" customHeight="1" x14ac:dyDescent="0.2">
      <c r="A13" s="434" t="s">
        <v>514</v>
      </c>
      <c r="B13" s="196" t="s">
        <v>520</v>
      </c>
      <c r="C13" s="426">
        <v>200</v>
      </c>
      <c r="D13" s="98" t="s">
        <v>87</v>
      </c>
      <c r="E13" s="220" t="s">
        <v>521</v>
      </c>
      <c r="F13" s="429">
        <v>0</v>
      </c>
      <c r="G13" s="97" t="s">
        <v>87</v>
      </c>
      <c r="H13" s="220" t="s">
        <v>557</v>
      </c>
      <c r="I13" s="429">
        <v>0</v>
      </c>
    </row>
    <row r="14" spans="1:9" ht="99" customHeight="1" x14ac:dyDescent="0.2">
      <c r="A14" s="435"/>
      <c r="B14" s="197" t="s">
        <v>516</v>
      </c>
      <c r="C14" s="427"/>
      <c r="D14" s="195" t="s">
        <v>87</v>
      </c>
      <c r="E14" s="221" t="s">
        <v>522</v>
      </c>
      <c r="F14" s="430"/>
      <c r="G14" s="198" t="s">
        <v>89</v>
      </c>
      <c r="H14" s="221" t="s">
        <v>559</v>
      </c>
      <c r="I14" s="430"/>
    </row>
    <row r="15" spans="1:9" ht="385.5" customHeight="1" x14ac:dyDescent="0.2">
      <c r="A15" s="435"/>
      <c r="B15" s="197" t="s">
        <v>517</v>
      </c>
      <c r="C15" s="427"/>
      <c r="D15" s="195" t="s">
        <v>89</v>
      </c>
      <c r="E15" s="217" t="s">
        <v>586</v>
      </c>
      <c r="F15" s="430"/>
      <c r="G15" s="198" t="s">
        <v>89</v>
      </c>
      <c r="H15" s="217" t="s">
        <v>591</v>
      </c>
      <c r="I15" s="430"/>
    </row>
    <row r="16" spans="1:9" ht="150" customHeight="1" x14ac:dyDescent="0.2">
      <c r="A16" s="436"/>
      <c r="B16" s="197" t="s">
        <v>518</v>
      </c>
      <c r="C16" s="428"/>
      <c r="D16" s="195" t="s">
        <v>87</v>
      </c>
      <c r="E16" s="216" t="s">
        <v>523</v>
      </c>
      <c r="F16" s="431"/>
      <c r="G16" s="198" t="s">
        <v>89</v>
      </c>
      <c r="H16" s="216" t="s">
        <v>558</v>
      </c>
      <c r="I16" s="431"/>
    </row>
    <row r="17" spans="1:9" s="118" customFormat="1" ht="15.75" x14ac:dyDescent="0.2">
      <c r="A17" s="113" t="s">
        <v>527</v>
      </c>
      <c r="B17" s="114" t="s">
        <v>104</v>
      </c>
      <c r="C17" s="200"/>
      <c r="D17" s="201"/>
      <c r="E17" s="219"/>
      <c r="F17" s="202"/>
      <c r="G17" s="202"/>
      <c r="H17" s="219"/>
      <c r="I17" s="202"/>
    </row>
    <row r="18" spans="1:9" ht="241.5" customHeight="1" x14ac:dyDescent="0.2">
      <c r="A18" s="434" t="s">
        <v>105</v>
      </c>
      <c r="B18" s="442" t="s">
        <v>524</v>
      </c>
      <c r="C18" s="426">
        <v>100</v>
      </c>
      <c r="D18" s="195" t="s">
        <v>89</v>
      </c>
      <c r="E18" s="217" t="s">
        <v>587</v>
      </c>
      <c r="F18" s="429">
        <v>0</v>
      </c>
      <c r="G18" s="194" t="s">
        <v>89</v>
      </c>
      <c r="H18" s="217" t="s">
        <v>590</v>
      </c>
      <c r="I18" s="429">
        <v>0</v>
      </c>
    </row>
    <row r="19" spans="1:9" ht="245.25" customHeight="1" x14ac:dyDescent="0.2">
      <c r="A19" s="435"/>
      <c r="B19" s="443"/>
      <c r="C19" s="427"/>
      <c r="D19" s="321" t="s">
        <v>89</v>
      </c>
      <c r="E19" s="325" t="s">
        <v>588</v>
      </c>
      <c r="F19" s="430"/>
      <c r="G19" s="322" t="s">
        <v>89</v>
      </c>
      <c r="H19" s="325" t="s">
        <v>589</v>
      </c>
      <c r="I19" s="430"/>
    </row>
    <row r="20" spans="1:9" ht="99" customHeight="1" x14ac:dyDescent="0.2">
      <c r="A20" s="435"/>
      <c r="B20" s="199" t="s">
        <v>553</v>
      </c>
      <c r="C20" s="427"/>
      <c r="D20" s="195" t="s">
        <v>88</v>
      </c>
      <c r="E20" s="216" t="s">
        <v>88</v>
      </c>
      <c r="F20" s="430"/>
      <c r="G20" s="194" t="s">
        <v>88</v>
      </c>
      <c r="H20" s="216" t="s">
        <v>88</v>
      </c>
      <c r="I20" s="430"/>
    </row>
    <row r="21" spans="1:9" ht="196.5" customHeight="1" x14ac:dyDescent="0.2">
      <c r="A21" s="436"/>
      <c r="B21" s="197" t="s">
        <v>519</v>
      </c>
      <c r="C21" s="428"/>
      <c r="D21" s="195" t="s">
        <v>87</v>
      </c>
      <c r="E21" s="222" t="s">
        <v>530</v>
      </c>
      <c r="F21" s="431"/>
      <c r="G21" s="194" t="s">
        <v>87</v>
      </c>
      <c r="H21" s="222" t="s">
        <v>554</v>
      </c>
      <c r="I21" s="431"/>
    </row>
    <row r="22" spans="1:9" s="118" customFormat="1" ht="16.5" x14ac:dyDescent="0.2">
      <c r="A22" s="113" t="s">
        <v>526</v>
      </c>
      <c r="B22" s="114" t="s">
        <v>525</v>
      </c>
      <c r="C22" s="200"/>
      <c r="D22" s="201"/>
      <c r="E22" s="219"/>
      <c r="F22" s="202"/>
      <c r="G22" s="202"/>
      <c r="H22" s="203"/>
      <c r="I22" s="202"/>
    </row>
    <row r="23" spans="1:9" ht="48" customHeight="1" x14ac:dyDescent="0.2">
      <c r="A23" s="324"/>
      <c r="B23" s="197" t="s">
        <v>529</v>
      </c>
      <c r="C23" s="326">
        <v>100</v>
      </c>
      <c r="D23" s="195" t="s">
        <v>87</v>
      </c>
      <c r="E23" s="222" t="s">
        <v>555</v>
      </c>
      <c r="F23" s="327">
        <v>100</v>
      </c>
      <c r="G23" s="194" t="s">
        <v>89</v>
      </c>
      <c r="H23" s="222" t="s">
        <v>556</v>
      </c>
      <c r="I23" s="327">
        <v>0</v>
      </c>
    </row>
    <row r="24" spans="1:9" ht="18" customHeight="1" x14ac:dyDescent="0.2">
      <c r="A24" s="112"/>
      <c r="B24" s="99" t="s">
        <v>109</v>
      </c>
      <c r="C24" s="204">
        <f>SUM(C13:C23)</f>
        <v>400</v>
      </c>
      <c r="D24" s="412">
        <f>SUM(F13:F23)</f>
        <v>100</v>
      </c>
      <c r="E24" s="413"/>
      <c r="F24" s="414"/>
      <c r="G24" s="423">
        <f>SUM(I13:I23)</f>
        <v>0</v>
      </c>
      <c r="H24" s="424"/>
      <c r="I24" s="425"/>
    </row>
    <row r="26" spans="1:9" ht="15.75" x14ac:dyDescent="0.2">
      <c r="B26" s="31" t="s">
        <v>35</v>
      </c>
      <c r="C26" s="36"/>
      <c r="D26" s="31"/>
    </row>
    <row r="27" spans="1:9" ht="15.75" x14ac:dyDescent="0.2">
      <c r="B27" s="38"/>
      <c r="C27" s="36"/>
      <c r="D27" s="31"/>
    </row>
    <row r="28" spans="1:9" ht="15.75" x14ac:dyDescent="0.2">
      <c r="B28" s="38"/>
      <c r="C28" s="36"/>
      <c r="D28" s="31"/>
    </row>
    <row r="29" spans="1:9" ht="15.75" x14ac:dyDescent="0.2">
      <c r="B29" s="38"/>
      <c r="C29" s="36"/>
      <c r="D29" s="31"/>
    </row>
    <row r="30" spans="1:9" ht="15.75" x14ac:dyDescent="0.2">
      <c r="B30" s="40"/>
    </row>
    <row r="31" spans="1:9" s="34" customFormat="1" ht="15.75" x14ac:dyDescent="0.2">
      <c r="A31" s="37"/>
      <c r="B31" s="41" t="s">
        <v>36</v>
      </c>
      <c r="C31" s="38"/>
      <c r="D31" s="39"/>
      <c r="E31" s="39"/>
      <c r="F31" s="38"/>
      <c r="G31" s="39"/>
      <c r="H31" s="38"/>
      <c r="I31" s="39"/>
    </row>
    <row r="32" spans="1:9" s="34" customFormat="1" ht="15.75" x14ac:dyDescent="0.25">
      <c r="A32" s="37"/>
      <c r="B32" s="42" t="s">
        <v>91</v>
      </c>
      <c r="C32" s="38"/>
      <c r="D32" s="39"/>
      <c r="E32" s="39"/>
      <c r="F32" s="38"/>
      <c r="G32" s="39"/>
      <c r="H32" s="38"/>
      <c r="I32" s="39"/>
    </row>
    <row r="33" spans="1:9" s="34" customFormat="1" ht="15.75" x14ac:dyDescent="0.25">
      <c r="A33" s="37"/>
      <c r="B33" s="42"/>
      <c r="C33" s="38"/>
      <c r="D33" s="39"/>
      <c r="E33" s="39"/>
      <c r="F33" s="38"/>
      <c r="G33" s="39"/>
      <c r="H33" s="38"/>
      <c r="I33" s="39"/>
    </row>
    <row r="34" spans="1:9" s="34" customFormat="1" ht="15.75" x14ac:dyDescent="0.25">
      <c r="A34" s="37"/>
      <c r="B34" s="42"/>
      <c r="C34" s="38"/>
      <c r="D34" s="39"/>
      <c r="E34" s="39"/>
      <c r="F34" s="38"/>
      <c r="G34" s="39"/>
      <c r="H34" s="38"/>
      <c r="I34" s="39"/>
    </row>
    <row r="35" spans="1:9" s="34" customFormat="1" ht="15.75" x14ac:dyDescent="0.25">
      <c r="A35" s="37"/>
      <c r="B35" s="42"/>
      <c r="C35" s="38"/>
      <c r="D35" s="39"/>
      <c r="E35" s="39"/>
      <c r="F35" s="38"/>
      <c r="G35" s="39"/>
      <c r="H35" s="38"/>
      <c r="I35" s="39"/>
    </row>
    <row r="36" spans="1:9" ht="15.75" x14ac:dyDescent="0.25">
      <c r="A36" s="100"/>
      <c r="B36" s="42"/>
      <c r="C36" s="60"/>
      <c r="D36" s="101"/>
      <c r="E36" s="38"/>
      <c r="F36" s="38"/>
      <c r="G36" s="38"/>
      <c r="H36" s="38"/>
      <c r="I36" s="38"/>
    </row>
    <row r="37" spans="1:9" ht="15.75" x14ac:dyDescent="0.2">
      <c r="A37" s="70"/>
      <c r="B37" s="41" t="s">
        <v>107</v>
      </c>
      <c r="C37" s="60"/>
      <c r="D37" s="101"/>
      <c r="E37" s="38"/>
      <c r="F37" s="38"/>
      <c r="G37" s="38"/>
      <c r="H37" s="38"/>
      <c r="I37" s="38"/>
    </row>
    <row r="38" spans="1:9" ht="15.75" x14ac:dyDescent="0.25">
      <c r="A38" s="70"/>
      <c r="B38" s="42" t="s">
        <v>91</v>
      </c>
      <c r="C38" s="60"/>
      <c r="D38" s="101"/>
      <c r="E38" s="38"/>
      <c r="F38" s="38"/>
      <c r="G38" s="38"/>
      <c r="H38" s="38"/>
      <c r="I38" s="38"/>
    </row>
    <row r="39" spans="1:9" ht="15.75" x14ac:dyDescent="0.2">
      <c r="A39" s="70"/>
      <c r="B39" s="38"/>
      <c r="C39" s="60"/>
      <c r="D39" s="101"/>
      <c r="E39" s="38"/>
      <c r="F39" s="38"/>
      <c r="G39" s="38"/>
      <c r="H39" s="38"/>
      <c r="I39" s="38"/>
    </row>
    <row r="40" spans="1:9" s="34" customFormat="1" x14ac:dyDescent="0.2">
      <c r="A40" s="37"/>
      <c r="B40" s="38"/>
      <c r="C40" s="38"/>
      <c r="D40" s="39"/>
      <c r="E40" s="39"/>
      <c r="F40" s="38"/>
      <c r="G40" s="39"/>
      <c r="H40" s="38"/>
      <c r="I40" s="39"/>
    </row>
    <row r="41" spans="1:9" s="34" customFormat="1" x14ac:dyDescent="0.2">
      <c r="A41" s="37"/>
      <c r="B41" s="38"/>
      <c r="C41" s="38"/>
      <c r="D41" s="39"/>
      <c r="E41" s="39"/>
      <c r="F41" s="38"/>
      <c r="G41" s="39"/>
      <c r="H41" s="38"/>
      <c r="I41" s="39"/>
    </row>
    <row r="42" spans="1:9" ht="15.75" x14ac:dyDescent="0.25">
      <c r="A42" s="102"/>
      <c r="B42" s="38"/>
      <c r="C42" s="107"/>
      <c r="D42" s="42"/>
      <c r="E42" s="38"/>
      <c r="F42" s="38"/>
      <c r="G42" s="38"/>
      <c r="H42" s="38"/>
      <c r="I42" s="38"/>
    </row>
    <row r="43" spans="1:9" ht="15.75" x14ac:dyDescent="0.25">
      <c r="B43" s="41" t="s">
        <v>92</v>
      </c>
      <c r="C43" s="108"/>
      <c r="D43" s="34"/>
      <c r="E43" s="42"/>
      <c r="F43" s="42"/>
      <c r="G43" s="42"/>
      <c r="H43" s="42"/>
      <c r="I43" s="42"/>
    </row>
    <row r="44" spans="1:9" ht="15.75" x14ac:dyDescent="0.25">
      <c r="B44" s="42" t="s">
        <v>91</v>
      </c>
      <c r="C44" s="106"/>
      <c r="D44" s="41"/>
    </row>
    <row r="45" spans="1:9" ht="15.75" x14ac:dyDescent="0.25">
      <c r="B45" s="42"/>
      <c r="C45" s="107"/>
      <c r="D45" s="42"/>
    </row>
    <row r="46" spans="1:9" ht="15.75" x14ac:dyDescent="0.25">
      <c r="B46" s="42"/>
      <c r="C46" s="107"/>
      <c r="D46" s="42"/>
    </row>
    <row r="47" spans="1:9" ht="15.75" x14ac:dyDescent="0.25">
      <c r="B47" s="42"/>
    </row>
    <row r="48" spans="1:9" ht="15.75" x14ac:dyDescent="0.25">
      <c r="B48" s="42"/>
    </row>
    <row r="49" spans="2:2" ht="15.75" x14ac:dyDescent="0.2">
      <c r="B49" s="41" t="s">
        <v>37</v>
      </c>
    </row>
    <row r="50" spans="2:2" ht="15.75" x14ac:dyDescent="0.25">
      <c r="B50" s="42" t="s">
        <v>38</v>
      </c>
    </row>
    <row r="51" spans="2:2" ht="15.75" x14ac:dyDescent="0.25">
      <c r="B51" s="42" t="s">
        <v>39</v>
      </c>
    </row>
  </sheetData>
  <mergeCells count="25">
    <mergeCell ref="A1:C1"/>
    <mergeCell ref="A2:C2"/>
    <mergeCell ref="A3:C3"/>
    <mergeCell ref="A4:C4"/>
    <mergeCell ref="A18:A21"/>
    <mergeCell ref="C18:C21"/>
    <mergeCell ref="A5:C5"/>
    <mergeCell ref="A6:C6"/>
    <mergeCell ref="A7:C7"/>
    <mergeCell ref="A13:A16"/>
    <mergeCell ref="A10:A11"/>
    <mergeCell ref="B10:B11"/>
    <mergeCell ref="B18:B19"/>
    <mergeCell ref="D24:F24"/>
    <mergeCell ref="C10:C11"/>
    <mergeCell ref="D10:F10"/>
    <mergeCell ref="D9:F9"/>
    <mergeCell ref="G24:I24"/>
    <mergeCell ref="C13:C16"/>
    <mergeCell ref="F13:F16"/>
    <mergeCell ref="F18:F21"/>
    <mergeCell ref="G9:I9"/>
    <mergeCell ref="G10:I10"/>
    <mergeCell ref="I13:I16"/>
    <mergeCell ref="I18:I21"/>
  </mergeCells>
  <conditionalFormatting sqref="F13 D13:D16 G13:G16 D18:D19 G18:G21 D20:E21">
    <cfRule type="cellIs" dxfId="53" priority="94" operator="equal">
      <formula>"NO"</formula>
    </cfRule>
  </conditionalFormatting>
  <conditionalFormatting sqref="D12">
    <cfRule type="cellIs" dxfId="52" priority="93" operator="equal">
      <formula>"NO"</formula>
    </cfRule>
  </conditionalFormatting>
  <conditionalFormatting sqref="F18:F19">
    <cfRule type="cellIs" dxfId="51" priority="84" operator="equal">
      <formula>"NO"</formula>
    </cfRule>
  </conditionalFormatting>
  <conditionalFormatting sqref="E13:E14">
    <cfRule type="cellIs" dxfId="50" priority="52" operator="equal">
      <formula>"NO"</formula>
    </cfRule>
  </conditionalFormatting>
  <conditionalFormatting sqref="D17">
    <cfRule type="cellIs" dxfId="49" priority="42" operator="equal">
      <formula>"NO"</formula>
    </cfRule>
  </conditionalFormatting>
  <conditionalFormatting sqref="I13">
    <cfRule type="cellIs" dxfId="48" priority="41" operator="equal">
      <formula>"NO"</formula>
    </cfRule>
  </conditionalFormatting>
  <conditionalFormatting sqref="I18:I19">
    <cfRule type="cellIs" dxfId="47" priority="40" operator="equal">
      <formula>"NO"</formula>
    </cfRule>
  </conditionalFormatting>
  <conditionalFormatting sqref="E16">
    <cfRule type="cellIs" dxfId="46" priority="37" operator="equal">
      <formula>"NO"</formula>
    </cfRule>
  </conditionalFormatting>
  <conditionalFormatting sqref="E15">
    <cfRule type="cellIs" dxfId="45" priority="11" operator="equal">
      <formula>"NO"</formula>
    </cfRule>
  </conditionalFormatting>
  <conditionalFormatting sqref="E18:E19">
    <cfRule type="cellIs" dxfId="44" priority="10" operator="equal">
      <formula>"NO"</formula>
    </cfRule>
  </conditionalFormatting>
  <conditionalFormatting sqref="D22">
    <cfRule type="cellIs" dxfId="43" priority="9" operator="equal">
      <formula>"NO"</formula>
    </cfRule>
  </conditionalFormatting>
  <conditionalFormatting sqref="G23 D23:E23">
    <cfRule type="cellIs" dxfId="42" priority="8" operator="equal">
      <formula>"NO"</formula>
    </cfRule>
  </conditionalFormatting>
  <conditionalFormatting sqref="H20:H21">
    <cfRule type="cellIs" dxfId="41" priority="6" operator="equal">
      <formula>"NO"</formula>
    </cfRule>
  </conditionalFormatting>
  <conditionalFormatting sqref="H13:H14">
    <cfRule type="cellIs" dxfId="40" priority="5" operator="equal">
      <formula>"NO"</formula>
    </cfRule>
  </conditionalFormatting>
  <conditionalFormatting sqref="H16">
    <cfRule type="cellIs" dxfId="39" priority="4" operator="equal">
      <formula>"NO"</formula>
    </cfRule>
  </conditionalFormatting>
  <conditionalFormatting sqref="H15">
    <cfRule type="cellIs" dxfId="38" priority="3" operator="equal">
      <formula>"NO"</formula>
    </cfRule>
  </conditionalFormatting>
  <conditionalFormatting sqref="H18:H19">
    <cfRule type="cellIs" dxfId="37" priority="2" operator="equal">
      <formula>"NO"</formula>
    </cfRule>
  </conditionalFormatting>
  <conditionalFormatting sqref="H23">
    <cfRule type="cellIs" dxfId="36" priority="1" operator="equal">
      <formula>"NO"</formula>
    </cfRule>
  </conditionalFormatting>
  <pageMargins left="0.47244094488188981" right="0.47244094488188981" top="0.59055118110236227" bottom="0.59055118110236227" header="0.31496062992125984" footer="0.31496062992125984"/>
  <pageSetup scale="27" orientation="landscape"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sheetPr>
  <dimension ref="A1:S260"/>
  <sheetViews>
    <sheetView zoomScale="80" zoomScaleNormal="80" workbookViewId="0">
      <pane xSplit="5" ySplit="7" topLeftCell="F239" activePane="bottomRight" state="frozen"/>
      <selection pane="topRight" activeCell="E1" sqref="E1"/>
      <selection pane="bottomLeft" activeCell="A8" sqref="A8"/>
      <selection pane="bottomRight" activeCell="I249" sqref="I249"/>
    </sheetView>
  </sheetViews>
  <sheetFormatPr baseColWidth="10" defaultColWidth="15" defaultRowHeight="12.75" x14ac:dyDescent="0.25"/>
  <cols>
    <col min="1" max="1" width="7.5703125" style="1" customWidth="1"/>
    <col min="2" max="2" width="8.85546875" style="1" customWidth="1"/>
    <col min="3" max="3" width="60.85546875" style="1" customWidth="1"/>
    <col min="4" max="4" width="8.7109375" style="1" customWidth="1"/>
    <col min="5" max="5" width="12.28515625" style="1" bestFit="1" customWidth="1"/>
    <col min="6" max="6" width="15.140625" style="1" customWidth="1"/>
    <col min="7" max="7" width="19.42578125" style="1" customWidth="1"/>
    <col min="8" max="8" width="15.140625" style="1" bestFit="1" customWidth="1"/>
    <col min="9" max="9" width="18.85546875" style="1" bestFit="1" customWidth="1"/>
    <col min="10" max="10" width="16.85546875" style="1" customWidth="1"/>
    <col min="11" max="11" width="15.140625" style="1" hidden="1" customWidth="1"/>
    <col min="12" max="12" width="18.85546875" style="1" hidden="1" customWidth="1"/>
    <col min="13" max="13" width="16.85546875" style="1" hidden="1" customWidth="1"/>
    <col min="14" max="14" width="15.140625" style="1" hidden="1" customWidth="1"/>
    <col min="15" max="15" width="18.85546875" style="1" hidden="1" customWidth="1"/>
    <col min="16" max="16" width="16.85546875" style="1" hidden="1" customWidth="1"/>
    <col min="17" max="17" width="15.140625" style="1" hidden="1" customWidth="1"/>
    <col min="18" max="18" width="18.85546875" style="1" hidden="1" customWidth="1"/>
    <col min="19" max="19" width="16.85546875" style="1" hidden="1" customWidth="1"/>
    <col min="20" max="16384" width="15" style="1"/>
  </cols>
  <sheetData>
    <row r="1" spans="1:19" x14ac:dyDescent="0.25">
      <c r="A1" s="450" t="s">
        <v>14</v>
      </c>
      <c r="B1" s="460"/>
      <c r="C1" s="450"/>
      <c r="D1" s="450"/>
      <c r="E1" s="450"/>
      <c r="F1" s="450"/>
      <c r="G1" s="450"/>
    </row>
    <row r="2" spans="1:19" x14ac:dyDescent="0.25">
      <c r="A2" s="450" t="s">
        <v>42</v>
      </c>
      <c r="B2" s="460"/>
      <c r="C2" s="450"/>
      <c r="D2" s="450"/>
      <c r="E2" s="450"/>
      <c r="F2" s="450"/>
      <c r="G2" s="450"/>
    </row>
    <row r="3" spans="1:19" ht="18" customHeight="1" x14ac:dyDescent="0.25">
      <c r="A3" s="458" t="str">
        <f>+'VERIFICACIÓN TÉCNICA'!A7</f>
        <v>OBJETO: OBRA PARA ADECUACIONES FÍSICAS PARA EL FORTALECIMIENTO DE LA INFRAESTRUCTURA TECNOLÓGICA DE LA UNIVERSIDAD DEL CAUCA.</v>
      </c>
      <c r="B3" s="459"/>
      <c r="C3" s="458"/>
      <c r="D3" s="458"/>
      <c r="E3" s="458"/>
      <c r="F3" s="458"/>
      <c r="G3" s="458"/>
      <c r="H3" s="444" t="str">
        <f>+'VERIFICACIÓN TÉCNICA'!C10</f>
        <v>ALCALA SAS</v>
      </c>
      <c r="I3" s="445"/>
      <c r="J3" s="446"/>
      <c r="K3" s="444"/>
      <c r="L3" s="445"/>
      <c r="M3" s="446"/>
      <c r="N3" s="444"/>
      <c r="O3" s="445"/>
      <c r="P3" s="446"/>
      <c r="Q3" s="444"/>
      <c r="R3" s="445"/>
      <c r="S3" s="446"/>
    </row>
    <row r="4" spans="1:19" ht="59.25" customHeight="1" x14ac:dyDescent="0.25">
      <c r="A4" s="458"/>
      <c r="B4" s="459"/>
      <c r="C4" s="458"/>
      <c r="D4" s="458"/>
      <c r="E4" s="458"/>
      <c r="F4" s="458"/>
      <c r="G4" s="458"/>
      <c r="H4" s="447"/>
      <c r="I4" s="448"/>
      <c r="J4" s="449"/>
      <c r="K4" s="447"/>
      <c r="L4" s="448"/>
      <c r="M4" s="449"/>
      <c r="N4" s="447"/>
      <c r="O4" s="448"/>
      <c r="P4" s="449"/>
      <c r="Q4" s="447"/>
      <c r="R4" s="448"/>
      <c r="S4" s="449"/>
    </row>
    <row r="5" spans="1:19" x14ac:dyDescent="0.25">
      <c r="A5" s="458"/>
      <c r="B5" s="459"/>
      <c r="C5" s="458"/>
      <c r="D5" s="458"/>
      <c r="E5" s="458"/>
      <c r="F5" s="458"/>
      <c r="G5" s="458"/>
      <c r="H5" s="450">
        <v>1</v>
      </c>
      <c r="I5" s="450"/>
      <c r="J5" s="450"/>
      <c r="K5" s="450">
        <v>2</v>
      </c>
      <c r="L5" s="450"/>
      <c r="M5" s="450"/>
      <c r="N5" s="450">
        <v>3</v>
      </c>
      <c r="O5" s="450"/>
      <c r="P5" s="450"/>
      <c r="Q5" s="450">
        <v>4</v>
      </c>
      <c r="R5" s="450"/>
      <c r="S5" s="450"/>
    </row>
    <row r="6" spans="1:19" ht="15" customHeight="1" x14ac:dyDescent="0.25">
      <c r="A6" s="456" t="s">
        <v>43</v>
      </c>
      <c r="B6" s="457"/>
      <c r="C6" s="456"/>
      <c r="D6" s="456"/>
      <c r="E6" s="456"/>
      <c r="F6" s="456"/>
      <c r="G6" s="456"/>
      <c r="H6" s="451" t="s">
        <v>8</v>
      </c>
      <c r="I6" s="451" t="s">
        <v>9</v>
      </c>
      <c r="J6" s="120" t="s">
        <v>44</v>
      </c>
      <c r="K6" s="451" t="s">
        <v>8</v>
      </c>
      <c r="L6" s="451" t="s">
        <v>9</v>
      </c>
      <c r="M6" s="120" t="s">
        <v>44</v>
      </c>
      <c r="N6" s="451" t="s">
        <v>8</v>
      </c>
      <c r="O6" s="451" t="s">
        <v>9</v>
      </c>
      <c r="P6" s="228" t="s">
        <v>44</v>
      </c>
      <c r="Q6" s="451" t="s">
        <v>8</v>
      </c>
      <c r="R6" s="451" t="s">
        <v>9</v>
      </c>
      <c r="S6" s="230" t="s">
        <v>44</v>
      </c>
    </row>
    <row r="7" spans="1:19" x14ac:dyDescent="0.25">
      <c r="A7" s="121" t="s">
        <v>0</v>
      </c>
      <c r="B7" s="233" t="s">
        <v>113</v>
      </c>
      <c r="C7" s="121" t="s">
        <v>10</v>
      </c>
      <c r="D7" s="121" t="s">
        <v>2</v>
      </c>
      <c r="E7" s="121" t="s">
        <v>1</v>
      </c>
      <c r="F7" s="121" t="s">
        <v>8</v>
      </c>
      <c r="G7" s="121" t="s">
        <v>9</v>
      </c>
      <c r="H7" s="452"/>
      <c r="I7" s="452"/>
      <c r="J7" s="119" t="s">
        <v>45</v>
      </c>
      <c r="K7" s="452"/>
      <c r="L7" s="452"/>
      <c r="M7" s="119" t="s">
        <v>45</v>
      </c>
      <c r="N7" s="452"/>
      <c r="O7" s="452"/>
      <c r="P7" s="229" t="s">
        <v>45</v>
      </c>
      <c r="Q7" s="452"/>
      <c r="R7" s="452"/>
      <c r="S7" s="231" t="s">
        <v>45</v>
      </c>
    </row>
    <row r="8" spans="1:19" s="53" customFormat="1" x14ac:dyDescent="0.25">
      <c r="A8" s="121"/>
      <c r="B8" s="233"/>
      <c r="C8" s="122"/>
      <c r="D8" s="121"/>
      <c r="E8" s="121"/>
      <c r="F8" s="121"/>
      <c r="G8" s="121"/>
      <c r="H8" s="121"/>
      <c r="I8" s="121"/>
      <c r="J8" s="121"/>
      <c r="K8" s="121"/>
      <c r="L8" s="121"/>
      <c r="M8" s="121"/>
      <c r="N8" s="227"/>
      <c r="O8" s="227"/>
      <c r="P8" s="227"/>
      <c r="Q8" s="232"/>
      <c r="R8" s="232"/>
      <c r="S8" s="232"/>
    </row>
    <row r="9" spans="1:19" ht="15" x14ac:dyDescent="0.25">
      <c r="A9" s="237" t="s">
        <v>114</v>
      </c>
      <c r="B9" s="237"/>
      <c r="C9" s="238" t="s">
        <v>115</v>
      </c>
      <c r="D9" s="238"/>
      <c r="E9" s="238"/>
      <c r="F9" s="239"/>
      <c r="G9" s="236">
        <f>ROUND($E9*F9,0)</f>
        <v>0</v>
      </c>
      <c r="H9" s="125"/>
      <c r="I9" s="125">
        <f t="shared" ref="I9:I72" si="0">ROUND($E9*H9,0)</f>
        <v>0</v>
      </c>
      <c r="J9" s="124" t="str">
        <f t="shared" ref="J9:J10" si="1">+IF(H9&lt;=$F9,"OK","NO OK")</f>
        <v>OK</v>
      </c>
      <c r="K9" s="125"/>
      <c r="L9" s="125">
        <f t="shared" ref="L9:L10" si="2">ROUND($E9*K9,0)</f>
        <v>0</v>
      </c>
      <c r="M9" s="124" t="str">
        <f t="shared" ref="M9:M10" si="3">+IF(K9&lt;=$F9,"OK","NO OK")</f>
        <v>OK</v>
      </c>
      <c r="N9" s="125"/>
      <c r="O9" s="125">
        <f t="shared" ref="O9:O17" si="4">ROUND($E9*N9,0)</f>
        <v>0</v>
      </c>
      <c r="P9" s="124" t="str">
        <f t="shared" ref="P9:P17" si="5">+IF(N9&lt;=$F9,"OK","NO OK")</f>
        <v>OK</v>
      </c>
      <c r="Q9" s="125"/>
      <c r="R9" s="125">
        <f t="shared" ref="R9:R17" si="6">ROUND($E9*Q9,0)</f>
        <v>0</v>
      </c>
      <c r="S9" s="124" t="str">
        <f t="shared" ref="S9:S17" si="7">+IF(Q9&lt;=$F9,"OK","NO OK")</f>
        <v>OK</v>
      </c>
    </row>
    <row r="10" spans="1:19" ht="15" x14ac:dyDescent="0.25">
      <c r="A10" s="240">
        <v>1</v>
      </c>
      <c r="B10" s="240"/>
      <c r="C10" s="241" t="s">
        <v>93</v>
      </c>
      <c r="D10" s="240"/>
      <c r="E10" s="240"/>
      <c r="F10" s="242"/>
      <c r="G10" s="236">
        <f t="shared" ref="G10:G73" si="8">ROUND($E10*F10,0)</f>
        <v>0</v>
      </c>
      <c r="H10" s="125"/>
      <c r="I10" s="125">
        <f t="shared" si="0"/>
        <v>0</v>
      </c>
      <c r="J10" s="124" t="str">
        <f t="shared" si="1"/>
        <v>OK</v>
      </c>
      <c r="K10" s="125"/>
      <c r="L10" s="125">
        <f t="shared" si="2"/>
        <v>0</v>
      </c>
      <c r="M10" s="124" t="str">
        <f t="shared" si="3"/>
        <v>OK</v>
      </c>
      <c r="N10" s="125"/>
      <c r="O10" s="125">
        <f t="shared" si="4"/>
        <v>0</v>
      </c>
      <c r="P10" s="124" t="str">
        <f t="shared" si="5"/>
        <v>OK</v>
      </c>
      <c r="Q10" s="125"/>
      <c r="R10" s="125">
        <f t="shared" si="6"/>
        <v>0</v>
      </c>
      <c r="S10" s="124" t="str">
        <f t="shared" si="7"/>
        <v>OK</v>
      </c>
    </row>
    <row r="11" spans="1:19" ht="38.25" x14ac:dyDescent="0.25">
      <c r="A11" s="243" t="s">
        <v>116</v>
      </c>
      <c r="B11" s="243">
        <v>1</v>
      </c>
      <c r="C11" s="244" t="s">
        <v>117</v>
      </c>
      <c r="D11" s="243" t="s">
        <v>7</v>
      </c>
      <c r="E11" s="245">
        <v>6738.39</v>
      </c>
      <c r="F11" s="246">
        <v>6709</v>
      </c>
      <c r="G11" s="236">
        <f t="shared" si="8"/>
        <v>45207859</v>
      </c>
      <c r="H11" s="125">
        <v>6709</v>
      </c>
      <c r="I11" s="125">
        <f t="shared" si="0"/>
        <v>45207859</v>
      </c>
      <c r="J11" s="124" t="str">
        <f t="shared" ref="J11:J74" si="9">+IF(H11&lt;=$F11,"OK","NO OK")</f>
        <v>OK</v>
      </c>
      <c r="K11" s="125"/>
      <c r="L11" s="125">
        <f t="shared" ref="L11:L74" si="10">ROUND($E11*K11,0)</f>
        <v>0</v>
      </c>
      <c r="M11" s="124" t="str">
        <f t="shared" ref="M11:M74" si="11">+IF(K11&lt;=$F11,"OK","NO OK")</f>
        <v>OK</v>
      </c>
      <c r="N11" s="125"/>
      <c r="O11" s="125">
        <f t="shared" si="4"/>
        <v>0</v>
      </c>
      <c r="P11" s="124" t="str">
        <f t="shared" si="5"/>
        <v>OK</v>
      </c>
      <c r="Q11" s="125"/>
      <c r="R11" s="125">
        <f t="shared" si="6"/>
        <v>0</v>
      </c>
      <c r="S11" s="124" t="str">
        <f t="shared" si="7"/>
        <v>OK</v>
      </c>
    </row>
    <row r="12" spans="1:19" ht="38.25" x14ac:dyDescent="0.25">
      <c r="A12" s="243" t="s">
        <v>118</v>
      </c>
      <c r="B12" s="243">
        <v>2</v>
      </c>
      <c r="C12" s="244" t="s">
        <v>119</v>
      </c>
      <c r="D12" s="243" t="s">
        <v>75</v>
      </c>
      <c r="E12" s="245">
        <v>401</v>
      </c>
      <c r="F12" s="246">
        <v>6944</v>
      </c>
      <c r="G12" s="236">
        <f t="shared" si="8"/>
        <v>2784544</v>
      </c>
      <c r="H12" s="125">
        <v>6944</v>
      </c>
      <c r="I12" s="125">
        <f t="shared" si="0"/>
        <v>2784544</v>
      </c>
      <c r="J12" s="124" t="str">
        <f t="shared" si="9"/>
        <v>OK</v>
      </c>
      <c r="K12" s="125"/>
      <c r="L12" s="125">
        <f t="shared" si="10"/>
        <v>0</v>
      </c>
      <c r="M12" s="124" t="str">
        <f t="shared" si="11"/>
        <v>OK</v>
      </c>
      <c r="N12" s="125"/>
      <c r="O12" s="125">
        <f t="shared" si="4"/>
        <v>0</v>
      </c>
      <c r="P12" s="124" t="str">
        <f t="shared" si="5"/>
        <v>OK</v>
      </c>
      <c r="Q12" s="125"/>
      <c r="R12" s="125">
        <f t="shared" si="6"/>
        <v>0</v>
      </c>
      <c r="S12" s="124" t="str">
        <f t="shared" si="7"/>
        <v>OK</v>
      </c>
    </row>
    <row r="13" spans="1:19" ht="15" x14ac:dyDescent="0.25">
      <c r="A13" s="243" t="s">
        <v>120</v>
      </c>
      <c r="B13" s="243">
        <v>3</v>
      </c>
      <c r="C13" s="244" t="s">
        <v>121</v>
      </c>
      <c r="D13" s="243" t="s">
        <v>7</v>
      </c>
      <c r="E13" s="245">
        <v>116.98</v>
      </c>
      <c r="F13" s="246">
        <v>44085</v>
      </c>
      <c r="G13" s="236">
        <f t="shared" si="8"/>
        <v>5157063</v>
      </c>
      <c r="H13" s="125">
        <v>44085</v>
      </c>
      <c r="I13" s="125">
        <f t="shared" si="0"/>
        <v>5157063</v>
      </c>
      <c r="J13" s="124" t="str">
        <f t="shared" si="9"/>
        <v>OK</v>
      </c>
      <c r="K13" s="125"/>
      <c r="L13" s="125">
        <f t="shared" si="10"/>
        <v>0</v>
      </c>
      <c r="M13" s="124" t="str">
        <f t="shared" si="11"/>
        <v>OK</v>
      </c>
      <c r="N13" s="125"/>
      <c r="O13" s="125">
        <f t="shared" si="4"/>
        <v>0</v>
      </c>
      <c r="P13" s="124" t="str">
        <f t="shared" si="5"/>
        <v>OK</v>
      </c>
      <c r="Q13" s="125"/>
      <c r="R13" s="125">
        <f t="shared" si="6"/>
        <v>0</v>
      </c>
      <c r="S13" s="124" t="str">
        <f t="shared" si="7"/>
        <v>OK</v>
      </c>
    </row>
    <row r="14" spans="1:19" ht="38.25" x14ac:dyDescent="0.25">
      <c r="A14" s="243" t="s">
        <v>122</v>
      </c>
      <c r="B14" s="243">
        <v>4</v>
      </c>
      <c r="C14" s="244" t="s">
        <v>123</v>
      </c>
      <c r="D14" s="243" t="s">
        <v>75</v>
      </c>
      <c r="E14" s="245">
        <v>349.79</v>
      </c>
      <c r="F14" s="246">
        <v>12681</v>
      </c>
      <c r="G14" s="236">
        <f t="shared" si="8"/>
        <v>4435687</v>
      </c>
      <c r="H14" s="125">
        <v>12681</v>
      </c>
      <c r="I14" s="125">
        <f t="shared" si="0"/>
        <v>4435687</v>
      </c>
      <c r="J14" s="124" t="str">
        <f t="shared" si="9"/>
        <v>OK</v>
      </c>
      <c r="K14" s="125"/>
      <c r="L14" s="125">
        <f t="shared" si="10"/>
        <v>0</v>
      </c>
      <c r="M14" s="124" t="str">
        <f t="shared" si="11"/>
        <v>OK</v>
      </c>
      <c r="N14" s="125"/>
      <c r="O14" s="125">
        <f t="shared" si="4"/>
        <v>0</v>
      </c>
      <c r="P14" s="124" t="str">
        <f t="shared" si="5"/>
        <v>OK</v>
      </c>
      <c r="Q14" s="125"/>
      <c r="R14" s="125">
        <f t="shared" si="6"/>
        <v>0</v>
      </c>
      <c r="S14" s="124" t="str">
        <f t="shared" si="7"/>
        <v>OK</v>
      </c>
    </row>
    <row r="15" spans="1:19" ht="25.5" x14ac:dyDescent="0.25">
      <c r="A15" s="243" t="s">
        <v>124</v>
      </c>
      <c r="B15" s="243">
        <v>5</v>
      </c>
      <c r="C15" s="244" t="s">
        <v>125</v>
      </c>
      <c r="D15" s="243" t="s">
        <v>11</v>
      </c>
      <c r="E15" s="245">
        <v>3802.74</v>
      </c>
      <c r="F15" s="246">
        <v>25542</v>
      </c>
      <c r="G15" s="236">
        <f t="shared" si="8"/>
        <v>97129585</v>
      </c>
      <c r="H15" s="125">
        <v>25542</v>
      </c>
      <c r="I15" s="125">
        <f t="shared" si="0"/>
        <v>97129585</v>
      </c>
      <c r="J15" s="124" t="str">
        <f t="shared" si="9"/>
        <v>OK</v>
      </c>
      <c r="K15" s="125"/>
      <c r="L15" s="125">
        <f t="shared" si="10"/>
        <v>0</v>
      </c>
      <c r="M15" s="124" t="str">
        <f t="shared" si="11"/>
        <v>OK</v>
      </c>
      <c r="N15" s="125"/>
      <c r="O15" s="125">
        <f t="shared" si="4"/>
        <v>0</v>
      </c>
      <c r="P15" s="124" t="str">
        <f t="shared" si="5"/>
        <v>OK</v>
      </c>
      <c r="Q15" s="125"/>
      <c r="R15" s="125">
        <f t="shared" si="6"/>
        <v>0</v>
      </c>
      <c r="S15" s="124" t="str">
        <f t="shared" si="7"/>
        <v>OK</v>
      </c>
    </row>
    <row r="16" spans="1:19" ht="25.5" x14ac:dyDescent="0.25">
      <c r="A16" s="243" t="s">
        <v>126</v>
      </c>
      <c r="B16" s="243">
        <v>26</v>
      </c>
      <c r="C16" s="244" t="s">
        <v>127</v>
      </c>
      <c r="D16" s="243" t="s">
        <v>11</v>
      </c>
      <c r="E16" s="245">
        <v>178.35</v>
      </c>
      <c r="F16" s="246">
        <v>11376</v>
      </c>
      <c r="G16" s="236">
        <f t="shared" si="8"/>
        <v>2028910</v>
      </c>
      <c r="H16" s="125">
        <v>11376</v>
      </c>
      <c r="I16" s="125">
        <f t="shared" si="0"/>
        <v>2028910</v>
      </c>
      <c r="J16" s="124" t="str">
        <f t="shared" si="9"/>
        <v>OK</v>
      </c>
      <c r="K16" s="125"/>
      <c r="L16" s="125">
        <f t="shared" si="10"/>
        <v>0</v>
      </c>
      <c r="M16" s="124" t="str">
        <f t="shared" si="11"/>
        <v>OK</v>
      </c>
      <c r="N16" s="125"/>
      <c r="O16" s="125">
        <f t="shared" si="4"/>
        <v>0</v>
      </c>
      <c r="P16" s="124" t="str">
        <f t="shared" si="5"/>
        <v>OK</v>
      </c>
      <c r="Q16" s="125"/>
      <c r="R16" s="125">
        <f t="shared" si="6"/>
        <v>0</v>
      </c>
      <c r="S16" s="124" t="str">
        <f t="shared" si="7"/>
        <v>OK</v>
      </c>
    </row>
    <row r="17" spans="1:19" ht="25.5" x14ac:dyDescent="0.25">
      <c r="A17" s="243" t="s">
        <v>128</v>
      </c>
      <c r="B17" s="243">
        <v>6</v>
      </c>
      <c r="C17" s="244" t="s">
        <v>129</v>
      </c>
      <c r="D17" s="243" t="s">
        <v>11</v>
      </c>
      <c r="E17" s="245">
        <v>2773.03</v>
      </c>
      <c r="F17" s="246">
        <v>24780</v>
      </c>
      <c r="G17" s="236">
        <f t="shared" si="8"/>
        <v>68715683</v>
      </c>
      <c r="H17" s="125">
        <v>24780</v>
      </c>
      <c r="I17" s="125">
        <f t="shared" si="0"/>
        <v>68715683</v>
      </c>
      <c r="J17" s="124" t="str">
        <f t="shared" si="9"/>
        <v>OK</v>
      </c>
      <c r="K17" s="125"/>
      <c r="L17" s="125">
        <f t="shared" si="10"/>
        <v>0</v>
      </c>
      <c r="M17" s="124" t="str">
        <f t="shared" si="11"/>
        <v>OK</v>
      </c>
      <c r="N17" s="125"/>
      <c r="O17" s="125">
        <f t="shared" si="4"/>
        <v>0</v>
      </c>
      <c r="P17" s="124" t="str">
        <f t="shared" si="5"/>
        <v>OK</v>
      </c>
      <c r="Q17" s="125"/>
      <c r="R17" s="125">
        <f t="shared" si="6"/>
        <v>0</v>
      </c>
      <c r="S17" s="124" t="str">
        <f t="shared" si="7"/>
        <v>OK</v>
      </c>
    </row>
    <row r="18" spans="1:19" ht="15" x14ac:dyDescent="0.25">
      <c r="A18" s="240"/>
      <c r="B18" s="240"/>
      <c r="C18" s="247" t="s">
        <v>130</v>
      </c>
      <c r="D18" s="240"/>
      <c r="E18" s="248"/>
      <c r="F18" s="249"/>
      <c r="G18" s="236"/>
      <c r="H18" s="125"/>
      <c r="I18" s="125"/>
      <c r="J18" s="124"/>
      <c r="K18" s="125"/>
      <c r="L18" s="125"/>
      <c r="M18" s="124"/>
      <c r="N18" s="125"/>
      <c r="O18" s="125"/>
      <c r="P18" s="124"/>
      <c r="Q18" s="125"/>
      <c r="R18" s="125"/>
      <c r="S18" s="124"/>
    </row>
    <row r="19" spans="1:19" ht="15" x14ac:dyDescent="0.25">
      <c r="A19" s="240">
        <v>2</v>
      </c>
      <c r="B19" s="240"/>
      <c r="C19" s="250" t="s">
        <v>131</v>
      </c>
      <c r="D19" s="251"/>
      <c r="E19" s="252"/>
      <c r="F19" s="253"/>
      <c r="G19" s="236"/>
      <c r="H19" s="125"/>
      <c r="I19" s="125"/>
      <c r="J19" s="124"/>
      <c r="K19" s="125"/>
      <c r="L19" s="125"/>
      <c r="M19" s="124"/>
      <c r="N19" s="125"/>
      <c r="O19" s="125"/>
      <c r="P19" s="124"/>
      <c r="Q19" s="125"/>
      <c r="R19" s="125"/>
      <c r="S19" s="124"/>
    </row>
    <row r="20" spans="1:19" ht="76.5" x14ac:dyDescent="0.25">
      <c r="A20" s="243" t="s">
        <v>132</v>
      </c>
      <c r="B20" s="243">
        <v>7</v>
      </c>
      <c r="C20" s="244" t="s">
        <v>133</v>
      </c>
      <c r="D20" s="243" t="s">
        <v>11</v>
      </c>
      <c r="E20" s="245">
        <v>1684.6</v>
      </c>
      <c r="F20" s="246">
        <v>129940</v>
      </c>
      <c r="G20" s="236">
        <f t="shared" si="8"/>
        <v>218896924</v>
      </c>
      <c r="H20" s="125">
        <v>129940</v>
      </c>
      <c r="I20" s="125">
        <f t="shared" si="0"/>
        <v>218896924</v>
      </c>
      <c r="J20" s="124" t="str">
        <f t="shared" si="9"/>
        <v>OK</v>
      </c>
      <c r="K20" s="125"/>
      <c r="L20" s="125">
        <f t="shared" si="10"/>
        <v>0</v>
      </c>
      <c r="M20" s="124" t="str">
        <f t="shared" si="11"/>
        <v>OK</v>
      </c>
      <c r="N20" s="125"/>
      <c r="O20" s="125">
        <f t="shared" ref="O20:O25" si="12">ROUND($E20*N20,0)</f>
        <v>0</v>
      </c>
      <c r="P20" s="124" t="str">
        <f t="shared" ref="P20:P25" si="13">+IF(N20&lt;=$F20,"OK","NO OK")</f>
        <v>OK</v>
      </c>
      <c r="Q20" s="125"/>
      <c r="R20" s="125">
        <f t="shared" ref="R20:R25" si="14">ROUND($E20*Q20,0)</f>
        <v>0</v>
      </c>
      <c r="S20" s="124" t="str">
        <f t="shared" ref="S20:S25" si="15">+IF(Q20&lt;=$F20,"OK","NO OK")</f>
        <v>OK</v>
      </c>
    </row>
    <row r="21" spans="1:19" ht="76.5" x14ac:dyDescent="0.25">
      <c r="A21" s="243" t="s">
        <v>134</v>
      </c>
      <c r="B21" s="243">
        <v>8</v>
      </c>
      <c r="C21" s="244" t="s">
        <v>135</v>
      </c>
      <c r="D21" s="243" t="s">
        <v>11</v>
      </c>
      <c r="E21" s="245">
        <v>1010.76</v>
      </c>
      <c r="F21" s="246">
        <v>133901</v>
      </c>
      <c r="G21" s="236">
        <f t="shared" si="8"/>
        <v>135341775</v>
      </c>
      <c r="H21" s="125">
        <v>133901</v>
      </c>
      <c r="I21" s="125">
        <f t="shared" si="0"/>
        <v>135341775</v>
      </c>
      <c r="J21" s="124" t="str">
        <f t="shared" si="9"/>
        <v>OK</v>
      </c>
      <c r="K21" s="125"/>
      <c r="L21" s="125">
        <f t="shared" si="10"/>
        <v>0</v>
      </c>
      <c r="M21" s="124" t="str">
        <f t="shared" si="11"/>
        <v>OK</v>
      </c>
      <c r="N21" s="125"/>
      <c r="O21" s="125">
        <f t="shared" si="12"/>
        <v>0</v>
      </c>
      <c r="P21" s="124" t="str">
        <f t="shared" si="13"/>
        <v>OK</v>
      </c>
      <c r="Q21" s="125"/>
      <c r="R21" s="125">
        <f t="shared" si="14"/>
        <v>0</v>
      </c>
      <c r="S21" s="124" t="str">
        <f t="shared" si="15"/>
        <v>OK</v>
      </c>
    </row>
    <row r="22" spans="1:19" ht="51" x14ac:dyDescent="0.25">
      <c r="A22" s="243" t="s">
        <v>136</v>
      </c>
      <c r="B22" s="243">
        <v>9</v>
      </c>
      <c r="C22" s="244" t="s">
        <v>137</v>
      </c>
      <c r="D22" s="243" t="s">
        <v>11</v>
      </c>
      <c r="E22" s="245">
        <v>673.84</v>
      </c>
      <c r="F22" s="246">
        <v>129940</v>
      </c>
      <c r="G22" s="236">
        <f t="shared" si="8"/>
        <v>87558770</v>
      </c>
      <c r="H22" s="125">
        <v>129940</v>
      </c>
      <c r="I22" s="125">
        <f t="shared" si="0"/>
        <v>87558770</v>
      </c>
      <c r="J22" s="124" t="str">
        <f t="shared" si="9"/>
        <v>OK</v>
      </c>
      <c r="K22" s="125"/>
      <c r="L22" s="125">
        <f t="shared" si="10"/>
        <v>0</v>
      </c>
      <c r="M22" s="124" t="str">
        <f t="shared" si="11"/>
        <v>OK</v>
      </c>
      <c r="N22" s="125"/>
      <c r="O22" s="125">
        <f t="shared" si="12"/>
        <v>0</v>
      </c>
      <c r="P22" s="124" t="str">
        <f t="shared" si="13"/>
        <v>OK</v>
      </c>
      <c r="Q22" s="125"/>
      <c r="R22" s="125">
        <f t="shared" si="14"/>
        <v>0</v>
      </c>
      <c r="S22" s="124" t="str">
        <f t="shared" si="15"/>
        <v>OK</v>
      </c>
    </row>
    <row r="23" spans="1:19" ht="76.5" x14ac:dyDescent="0.25">
      <c r="A23" s="243" t="s">
        <v>138</v>
      </c>
      <c r="B23" s="243">
        <v>10</v>
      </c>
      <c r="C23" s="244" t="s">
        <v>139</v>
      </c>
      <c r="D23" s="243" t="s">
        <v>11</v>
      </c>
      <c r="E23" s="245">
        <v>673.84</v>
      </c>
      <c r="F23" s="246">
        <v>38698</v>
      </c>
      <c r="G23" s="236">
        <f t="shared" si="8"/>
        <v>26076260</v>
      </c>
      <c r="H23" s="125">
        <v>38698</v>
      </c>
      <c r="I23" s="125">
        <f t="shared" si="0"/>
        <v>26076260</v>
      </c>
      <c r="J23" s="124" t="str">
        <f t="shared" si="9"/>
        <v>OK</v>
      </c>
      <c r="K23" s="125"/>
      <c r="L23" s="125">
        <f t="shared" si="10"/>
        <v>0</v>
      </c>
      <c r="M23" s="124" t="str">
        <f t="shared" si="11"/>
        <v>OK</v>
      </c>
      <c r="N23" s="125"/>
      <c r="O23" s="125">
        <f t="shared" si="12"/>
        <v>0</v>
      </c>
      <c r="P23" s="124" t="str">
        <f t="shared" si="13"/>
        <v>OK</v>
      </c>
      <c r="Q23" s="125"/>
      <c r="R23" s="125">
        <f t="shared" si="14"/>
        <v>0</v>
      </c>
      <c r="S23" s="124" t="str">
        <f t="shared" si="15"/>
        <v>OK</v>
      </c>
    </row>
    <row r="24" spans="1:19" ht="51" x14ac:dyDescent="0.25">
      <c r="A24" s="243" t="s">
        <v>140</v>
      </c>
      <c r="B24" s="243">
        <v>11</v>
      </c>
      <c r="C24" s="244" t="s">
        <v>141</v>
      </c>
      <c r="D24" s="243" t="s">
        <v>7</v>
      </c>
      <c r="E24" s="245">
        <v>6738.39</v>
      </c>
      <c r="F24" s="246">
        <v>6453</v>
      </c>
      <c r="G24" s="236">
        <f t="shared" si="8"/>
        <v>43482831</v>
      </c>
      <c r="H24" s="125">
        <v>6453</v>
      </c>
      <c r="I24" s="125">
        <f t="shared" si="0"/>
        <v>43482831</v>
      </c>
      <c r="J24" s="124" t="str">
        <f t="shared" si="9"/>
        <v>OK</v>
      </c>
      <c r="K24" s="125"/>
      <c r="L24" s="125">
        <f t="shared" si="10"/>
        <v>0</v>
      </c>
      <c r="M24" s="124" t="str">
        <f t="shared" si="11"/>
        <v>OK</v>
      </c>
      <c r="N24" s="125"/>
      <c r="O24" s="125">
        <f t="shared" si="12"/>
        <v>0</v>
      </c>
      <c r="P24" s="124" t="str">
        <f t="shared" si="13"/>
        <v>OK</v>
      </c>
      <c r="Q24" s="125"/>
      <c r="R24" s="125">
        <f t="shared" si="14"/>
        <v>0</v>
      </c>
      <c r="S24" s="124" t="str">
        <f t="shared" si="15"/>
        <v>OK</v>
      </c>
    </row>
    <row r="25" spans="1:19" ht="51" x14ac:dyDescent="0.25">
      <c r="A25" s="243" t="s">
        <v>142</v>
      </c>
      <c r="B25" s="243">
        <v>12</v>
      </c>
      <c r="C25" s="244" t="s">
        <v>143</v>
      </c>
      <c r="D25" s="243" t="s">
        <v>7</v>
      </c>
      <c r="E25" s="245">
        <v>6738.39</v>
      </c>
      <c r="F25" s="246">
        <v>54229</v>
      </c>
      <c r="G25" s="236">
        <f t="shared" si="8"/>
        <v>365416151</v>
      </c>
      <c r="H25" s="125">
        <v>54229</v>
      </c>
      <c r="I25" s="125">
        <f t="shared" si="0"/>
        <v>365416151</v>
      </c>
      <c r="J25" s="124" t="str">
        <f t="shared" si="9"/>
        <v>OK</v>
      </c>
      <c r="K25" s="125"/>
      <c r="L25" s="125">
        <f t="shared" si="10"/>
        <v>0</v>
      </c>
      <c r="M25" s="124" t="str">
        <f t="shared" si="11"/>
        <v>OK</v>
      </c>
      <c r="N25" s="125"/>
      <c r="O25" s="125">
        <f t="shared" si="12"/>
        <v>0</v>
      </c>
      <c r="P25" s="124" t="str">
        <f t="shared" si="13"/>
        <v>OK</v>
      </c>
      <c r="Q25" s="125"/>
      <c r="R25" s="125">
        <f t="shared" si="14"/>
        <v>0</v>
      </c>
      <c r="S25" s="124" t="str">
        <f t="shared" si="15"/>
        <v>OK</v>
      </c>
    </row>
    <row r="26" spans="1:19" ht="15" x14ac:dyDescent="0.25">
      <c r="A26" s="240"/>
      <c r="B26" s="240"/>
      <c r="C26" s="250" t="s">
        <v>130</v>
      </c>
      <c r="D26" s="240"/>
      <c r="E26" s="248"/>
      <c r="F26" s="249"/>
      <c r="G26" s="236"/>
      <c r="H26" s="125"/>
      <c r="I26" s="125"/>
      <c r="J26" s="124"/>
      <c r="K26" s="125"/>
      <c r="L26" s="125"/>
      <c r="M26" s="124"/>
      <c r="N26" s="125"/>
      <c r="O26" s="125"/>
      <c r="P26" s="124"/>
      <c r="Q26" s="125"/>
      <c r="R26" s="125"/>
      <c r="S26" s="124"/>
    </row>
    <row r="27" spans="1:19" ht="15" x14ac:dyDescent="0.25">
      <c r="A27" s="251">
        <v>3</v>
      </c>
      <c r="B27" s="251"/>
      <c r="C27" s="250" t="s">
        <v>144</v>
      </c>
      <c r="D27" s="251"/>
      <c r="E27" s="252"/>
      <c r="F27" s="253"/>
      <c r="G27" s="236"/>
      <c r="H27" s="125"/>
      <c r="I27" s="125"/>
      <c r="J27" s="124"/>
      <c r="K27" s="125"/>
      <c r="L27" s="125"/>
      <c r="M27" s="124"/>
      <c r="N27" s="125"/>
      <c r="O27" s="125"/>
      <c r="P27" s="124"/>
      <c r="Q27" s="125"/>
      <c r="R27" s="125"/>
      <c r="S27" s="124"/>
    </row>
    <row r="28" spans="1:19" ht="89.25" x14ac:dyDescent="0.25">
      <c r="A28" s="254" t="s">
        <v>145</v>
      </c>
      <c r="B28" s="254"/>
      <c r="C28" s="244" t="s">
        <v>146</v>
      </c>
      <c r="D28" s="254" t="s">
        <v>7</v>
      </c>
      <c r="E28" s="245">
        <v>3877.02</v>
      </c>
      <c r="F28" s="246">
        <v>364300</v>
      </c>
      <c r="G28" s="236">
        <f t="shared" si="8"/>
        <v>1412398386</v>
      </c>
      <c r="H28" s="125">
        <v>364300</v>
      </c>
      <c r="I28" s="125">
        <f t="shared" si="0"/>
        <v>1412398386</v>
      </c>
      <c r="J28" s="124" t="str">
        <f t="shared" si="9"/>
        <v>OK</v>
      </c>
      <c r="K28" s="125"/>
      <c r="L28" s="125">
        <f t="shared" si="10"/>
        <v>0</v>
      </c>
      <c r="M28" s="124" t="str">
        <f t="shared" si="11"/>
        <v>OK</v>
      </c>
      <c r="N28" s="125"/>
      <c r="O28" s="125">
        <f t="shared" ref="O28:O29" si="16">ROUND($E28*N28,0)</f>
        <v>0</v>
      </c>
      <c r="P28" s="124" t="str">
        <f t="shared" ref="P28:P29" si="17">+IF(N28&lt;=$F28,"OK","NO OK")</f>
        <v>OK</v>
      </c>
      <c r="Q28" s="125"/>
      <c r="R28" s="125">
        <f t="shared" ref="R28:R29" si="18">ROUND($E28*Q28,0)</f>
        <v>0</v>
      </c>
      <c r="S28" s="124" t="str">
        <f t="shared" ref="S28:S29" si="19">+IF(Q28&lt;=$F28,"OK","NO OK")</f>
        <v>OK</v>
      </c>
    </row>
    <row r="29" spans="1:19" ht="89.25" x14ac:dyDescent="0.25">
      <c r="A29" s="254" t="s">
        <v>147</v>
      </c>
      <c r="B29" s="254"/>
      <c r="C29" s="244" t="s">
        <v>148</v>
      </c>
      <c r="D29" s="254" t="s">
        <v>7</v>
      </c>
      <c r="E29" s="245">
        <v>2966.64</v>
      </c>
      <c r="F29" s="246">
        <v>364300</v>
      </c>
      <c r="G29" s="236">
        <f t="shared" si="8"/>
        <v>1080746952</v>
      </c>
      <c r="H29" s="125">
        <v>364300</v>
      </c>
      <c r="I29" s="125">
        <f t="shared" si="0"/>
        <v>1080746952</v>
      </c>
      <c r="J29" s="124" t="str">
        <f t="shared" si="9"/>
        <v>OK</v>
      </c>
      <c r="K29" s="125"/>
      <c r="L29" s="125">
        <f t="shared" si="10"/>
        <v>0</v>
      </c>
      <c r="M29" s="124" t="str">
        <f t="shared" si="11"/>
        <v>OK</v>
      </c>
      <c r="N29" s="125"/>
      <c r="O29" s="125">
        <f t="shared" si="16"/>
        <v>0</v>
      </c>
      <c r="P29" s="124" t="str">
        <f t="shared" si="17"/>
        <v>OK</v>
      </c>
      <c r="Q29" s="125"/>
      <c r="R29" s="125">
        <f t="shared" si="18"/>
        <v>0</v>
      </c>
      <c r="S29" s="124" t="str">
        <f t="shared" si="19"/>
        <v>OK</v>
      </c>
    </row>
    <row r="30" spans="1:19" ht="15" x14ac:dyDescent="0.25">
      <c r="A30" s="240"/>
      <c r="B30" s="240"/>
      <c r="C30" s="250" t="s">
        <v>130</v>
      </c>
      <c r="D30" s="240"/>
      <c r="E30" s="248"/>
      <c r="F30" s="249"/>
      <c r="G30" s="236"/>
      <c r="H30" s="125"/>
      <c r="I30" s="125"/>
      <c r="J30" s="124"/>
      <c r="K30" s="125"/>
      <c r="L30" s="125"/>
      <c r="M30" s="124"/>
      <c r="N30" s="125"/>
      <c r="O30" s="125"/>
      <c r="P30" s="124"/>
      <c r="Q30" s="125"/>
      <c r="R30" s="125"/>
      <c r="S30" s="124"/>
    </row>
    <row r="31" spans="1:19" ht="15" x14ac:dyDescent="0.25">
      <c r="A31" s="240">
        <v>4</v>
      </c>
      <c r="B31" s="240"/>
      <c r="C31" s="250" t="s">
        <v>149</v>
      </c>
      <c r="D31" s="251"/>
      <c r="E31" s="252"/>
      <c r="F31" s="253"/>
      <c r="G31" s="236"/>
      <c r="H31" s="125"/>
      <c r="I31" s="125"/>
      <c r="J31" s="124"/>
      <c r="K31" s="125"/>
      <c r="L31" s="125"/>
      <c r="M31" s="124"/>
      <c r="N31" s="125"/>
      <c r="O31" s="125"/>
      <c r="P31" s="124"/>
      <c r="Q31" s="125"/>
      <c r="R31" s="125"/>
      <c r="S31" s="124"/>
    </row>
    <row r="32" spans="1:19" ht="25.5" x14ac:dyDescent="0.25">
      <c r="A32" s="243" t="s">
        <v>150</v>
      </c>
      <c r="B32" s="243">
        <v>13</v>
      </c>
      <c r="C32" s="244" t="s">
        <v>151</v>
      </c>
      <c r="D32" s="243" t="s">
        <v>11</v>
      </c>
      <c r="E32" s="245">
        <v>5.78</v>
      </c>
      <c r="F32" s="246">
        <v>706597</v>
      </c>
      <c r="G32" s="236">
        <f t="shared" si="8"/>
        <v>4084131</v>
      </c>
      <c r="H32" s="125">
        <v>706597</v>
      </c>
      <c r="I32" s="125">
        <f t="shared" si="0"/>
        <v>4084131</v>
      </c>
      <c r="J32" s="124" t="str">
        <f t="shared" si="9"/>
        <v>OK</v>
      </c>
      <c r="K32" s="125"/>
      <c r="L32" s="125">
        <f t="shared" si="10"/>
        <v>0</v>
      </c>
      <c r="M32" s="124" t="str">
        <f t="shared" si="11"/>
        <v>OK</v>
      </c>
      <c r="N32" s="125"/>
      <c r="O32" s="125">
        <f t="shared" ref="O32:O44" si="20">ROUND($E32*N32,0)</f>
        <v>0</v>
      </c>
      <c r="P32" s="124" t="str">
        <f t="shared" ref="P32:P44" si="21">+IF(N32&lt;=$F32,"OK","NO OK")</f>
        <v>OK</v>
      </c>
      <c r="Q32" s="125"/>
      <c r="R32" s="125">
        <f t="shared" ref="R32:R44" si="22">ROUND($E32*Q32,0)</f>
        <v>0</v>
      </c>
      <c r="S32" s="124" t="str">
        <f t="shared" ref="S32:S44" si="23">+IF(Q32&lt;=$F32,"OK","NO OK")</f>
        <v>OK</v>
      </c>
    </row>
    <row r="33" spans="1:19" ht="25.5" x14ac:dyDescent="0.25">
      <c r="A33" s="243" t="s">
        <v>152</v>
      </c>
      <c r="B33" s="243">
        <v>65</v>
      </c>
      <c r="C33" s="244" t="s">
        <v>153</v>
      </c>
      <c r="D33" s="243" t="s">
        <v>11</v>
      </c>
      <c r="E33" s="245">
        <v>2.0099999999999998</v>
      </c>
      <c r="F33" s="246">
        <v>678419</v>
      </c>
      <c r="G33" s="236">
        <f t="shared" si="8"/>
        <v>1363622</v>
      </c>
      <c r="H33" s="125">
        <v>678419</v>
      </c>
      <c r="I33" s="125">
        <f t="shared" si="0"/>
        <v>1363622</v>
      </c>
      <c r="J33" s="124" t="str">
        <f t="shared" si="9"/>
        <v>OK</v>
      </c>
      <c r="K33" s="125"/>
      <c r="L33" s="125">
        <f t="shared" si="10"/>
        <v>0</v>
      </c>
      <c r="M33" s="124" t="str">
        <f t="shared" si="11"/>
        <v>OK</v>
      </c>
      <c r="N33" s="125"/>
      <c r="O33" s="125">
        <f t="shared" si="20"/>
        <v>0</v>
      </c>
      <c r="P33" s="124" t="str">
        <f t="shared" si="21"/>
        <v>OK</v>
      </c>
      <c r="Q33" s="125"/>
      <c r="R33" s="125">
        <f t="shared" si="22"/>
        <v>0</v>
      </c>
      <c r="S33" s="124" t="str">
        <f t="shared" si="23"/>
        <v>OK</v>
      </c>
    </row>
    <row r="34" spans="1:19" ht="25.5" x14ac:dyDescent="0.25">
      <c r="A34" s="243" t="s">
        <v>154</v>
      </c>
      <c r="B34" s="243">
        <v>66</v>
      </c>
      <c r="C34" s="244" t="s">
        <v>155</v>
      </c>
      <c r="D34" s="243" t="s">
        <v>11</v>
      </c>
      <c r="E34" s="245">
        <v>20.260000000000002</v>
      </c>
      <c r="F34" s="246">
        <v>678419</v>
      </c>
      <c r="G34" s="236">
        <f t="shared" si="8"/>
        <v>13744769</v>
      </c>
      <c r="H34" s="125">
        <v>678419</v>
      </c>
      <c r="I34" s="125">
        <f t="shared" si="0"/>
        <v>13744769</v>
      </c>
      <c r="J34" s="124" t="str">
        <f t="shared" si="9"/>
        <v>OK</v>
      </c>
      <c r="K34" s="125"/>
      <c r="L34" s="125">
        <f t="shared" si="10"/>
        <v>0</v>
      </c>
      <c r="M34" s="124" t="str">
        <f t="shared" si="11"/>
        <v>OK</v>
      </c>
      <c r="N34" s="125"/>
      <c r="O34" s="125">
        <f t="shared" si="20"/>
        <v>0</v>
      </c>
      <c r="P34" s="124" t="str">
        <f t="shared" si="21"/>
        <v>OK</v>
      </c>
      <c r="Q34" s="125"/>
      <c r="R34" s="125">
        <f t="shared" si="22"/>
        <v>0</v>
      </c>
      <c r="S34" s="124" t="str">
        <f t="shared" si="23"/>
        <v>OK</v>
      </c>
    </row>
    <row r="35" spans="1:19" ht="25.5" x14ac:dyDescent="0.25">
      <c r="A35" s="243" t="s">
        <v>156</v>
      </c>
      <c r="B35" s="243">
        <v>67</v>
      </c>
      <c r="C35" s="244" t="s">
        <v>157</v>
      </c>
      <c r="D35" s="243" t="s">
        <v>11</v>
      </c>
      <c r="E35" s="245">
        <v>73.2</v>
      </c>
      <c r="F35" s="246">
        <v>678419</v>
      </c>
      <c r="G35" s="236">
        <f t="shared" si="8"/>
        <v>49660271</v>
      </c>
      <c r="H35" s="125">
        <v>678419</v>
      </c>
      <c r="I35" s="125">
        <f t="shared" si="0"/>
        <v>49660271</v>
      </c>
      <c r="J35" s="124" t="str">
        <f t="shared" si="9"/>
        <v>OK</v>
      </c>
      <c r="K35" s="125"/>
      <c r="L35" s="125">
        <f t="shared" si="10"/>
        <v>0</v>
      </c>
      <c r="M35" s="124" t="str">
        <f t="shared" si="11"/>
        <v>OK</v>
      </c>
      <c r="N35" s="125"/>
      <c r="O35" s="125">
        <f t="shared" si="20"/>
        <v>0</v>
      </c>
      <c r="P35" s="124" t="str">
        <f t="shared" si="21"/>
        <v>OK</v>
      </c>
      <c r="Q35" s="125"/>
      <c r="R35" s="125">
        <f t="shared" si="22"/>
        <v>0</v>
      </c>
      <c r="S35" s="124" t="str">
        <f t="shared" si="23"/>
        <v>OK</v>
      </c>
    </row>
    <row r="36" spans="1:19" ht="25.5" x14ac:dyDescent="0.25">
      <c r="A36" s="243" t="s">
        <v>158</v>
      </c>
      <c r="B36" s="243">
        <v>68</v>
      </c>
      <c r="C36" s="244" t="s">
        <v>159</v>
      </c>
      <c r="D36" s="243" t="s">
        <v>11</v>
      </c>
      <c r="E36" s="245">
        <v>1.77</v>
      </c>
      <c r="F36" s="246">
        <v>678419</v>
      </c>
      <c r="G36" s="236">
        <f t="shared" si="8"/>
        <v>1200802</v>
      </c>
      <c r="H36" s="125">
        <v>678419</v>
      </c>
      <c r="I36" s="125">
        <f t="shared" si="0"/>
        <v>1200802</v>
      </c>
      <c r="J36" s="124" t="str">
        <f t="shared" si="9"/>
        <v>OK</v>
      </c>
      <c r="K36" s="125"/>
      <c r="L36" s="125">
        <f t="shared" si="10"/>
        <v>0</v>
      </c>
      <c r="M36" s="124" t="str">
        <f t="shared" si="11"/>
        <v>OK</v>
      </c>
      <c r="N36" s="125"/>
      <c r="O36" s="125">
        <f t="shared" si="20"/>
        <v>0</v>
      </c>
      <c r="P36" s="124" t="str">
        <f t="shared" si="21"/>
        <v>OK</v>
      </c>
      <c r="Q36" s="125"/>
      <c r="R36" s="125">
        <f t="shared" si="22"/>
        <v>0</v>
      </c>
      <c r="S36" s="124" t="str">
        <f t="shared" si="23"/>
        <v>OK</v>
      </c>
    </row>
    <row r="37" spans="1:19" ht="25.5" x14ac:dyDescent="0.25">
      <c r="A37" s="243" t="s">
        <v>160</v>
      </c>
      <c r="B37" s="243">
        <v>69</v>
      </c>
      <c r="C37" s="244" t="s">
        <v>161</v>
      </c>
      <c r="D37" s="243" t="s">
        <v>11</v>
      </c>
      <c r="E37" s="245">
        <v>2.52</v>
      </c>
      <c r="F37" s="246">
        <v>678419</v>
      </c>
      <c r="G37" s="236">
        <f t="shared" si="8"/>
        <v>1709616</v>
      </c>
      <c r="H37" s="125">
        <v>678419</v>
      </c>
      <c r="I37" s="125">
        <f t="shared" si="0"/>
        <v>1709616</v>
      </c>
      <c r="J37" s="124" t="str">
        <f t="shared" si="9"/>
        <v>OK</v>
      </c>
      <c r="K37" s="125"/>
      <c r="L37" s="125">
        <f t="shared" si="10"/>
        <v>0</v>
      </c>
      <c r="M37" s="124" t="str">
        <f t="shared" si="11"/>
        <v>OK</v>
      </c>
      <c r="N37" s="125"/>
      <c r="O37" s="125">
        <f t="shared" si="20"/>
        <v>0</v>
      </c>
      <c r="P37" s="124" t="str">
        <f t="shared" si="21"/>
        <v>OK</v>
      </c>
      <c r="Q37" s="125"/>
      <c r="R37" s="125">
        <f t="shared" si="22"/>
        <v>0</v>
      </c>
      <c r="S37" s="124" t="str">
        <f t="shared" si="23"/>
        <v>OK</v>
      </c>
    </row>
    <row r="38" spans="1:19" ht="25.5" x14ac:dyDescent="0.25">
      <c r="A38" s="243" t="s">
        <v>162</v>
      </c>
      <c r="B38" s="243">
        <v>70</v>
      </c>
      <c r="C38" s="244" t="s">
        <v>163</v>
      </c>
      <c r="D38" s="243" t="s">
        <v>11</v>
      </c>
      <c r="E38" s="245">
        <v>0.49</v>
      </c>
      <c r="F38" s="246">
        <v>678419</v>
      </c>
      <c r="G38" s="236">
        <f t="shared" si="8"/>
        <v>332425</v>
      </c>
      <c r="H38" s="125">
        <v>678419</v>
      </c>
      <c r="I38" s="125">
        <f t="shared" si="0"/>
        <v>332425</v>
      </c>
      <c r="J38" s="124" t="str">
        <f t="shared" si="9"/>
        <v>OK</v>
      </c>
      <c r="K38" s="125"/>
      <c r="L38" s="125">
        <f t="shared" si="10"/>
        <v>0</v>
      </c>
      <c r="M38" s="124" t="str">
        <f t="shared" si="11"/>
        <v>OK</v>
      </c>
      <c r="N38" s="125"/>
      <c r="O38" s="125">
        <f t="shared" si="20"/>
        <v>0</v>
      </c>
      <c r="P38" s="124" t="str">
        <f t="shared" si="21"/>
        <v>OK</v>
      </c>
      <c r="Q38" s="125"/>
      <c r="R38" s="125">
        <f t="shared" si="22"/>
        <v>0</v>
      </c>
      <c r="S38" s="124" t="str">
        <f t="shared" si="23"/>
        <v>OK</v>
      </c>
    </row>
    <row r="39" spans="1:19" ht="25.5" x14ac:dyDescent="0.25">
      <c r="A39" s="243" t="s">
        <v>164</v>
      </c>
      <c r="B39" s="243">
        <v>71</v>
      </c>
      <c r="C39" s="244" t="s">
        <v>165</v>
      </c>
      <c r="D39" s="243" t="s">
        <v>11</v>
      </c>
      <c r="E39" s="245">
        <v>13.29</v>
      </c>
      <c r="F39" s="246">
        <v>678419</v>
      </c>
      <c r="G39" s="236">
        <f t="shared" si="8"/>
        <v>9016189</v>
      </c>
      <c r="H39" s="125">
        <v>678419</v>
      </c>
      <c r="I39" s="125">
        <f t="shared" si="0"/>
        <v>9016189</v>
      </c>
      <c r="J39" s="124" t="str">
        <f t="shared" si="9"/>
        <v>OK</v>
      </c>
      <c r="K39" s="125"/>
      <c r="L39" s="125">
        <f t="shared" si="10"/>
        <v>0</v>
      </c>
      <c r="M39" s="124" t="str">
        <f t="shared" si="11"/>
        <v>OK</v>
      </c>
      <c r="N39" s="125"/>
      <c r="O39" s="125">
        <f t="shared" si="20"/>
        <v>0</v>
      </c>
      <c r="P39" s="124" t="str">
        <f t="shared" si="21"/>
        <v>OK</v>
      </c>
      <c r="Q39" s="125"/>
      <c r="R39" s="125">
        <f t="shared" si="22"/>
        <v>0</v>
      </c>
      <c r="S39" s="124" t="str">
        <f t="shared" si="23"/>
        <v>OK</v>
      </c>
    </row>
    <row r="40" spans="1:19" ht="25.5" x14ac:dyDescent="0.25">
      <c r="A40" s="243" t="s">
        <v>166</v>
      </c>
      <c r="B40" s="243">
        <v>72</v>
      </c>
      <c r="C40" s="244" t="s">
        <v>167</v>
      </c>
      <c r="D40" s="243" t="s">
        <v>11</v>
      </c>
      <c r="E40" s="245">
        <v>1.5</v>
      </c>
      <c r="F40" s="246">
        <v>678419</v>
      </c>
      <c r="G40" s="236">
        <f t="shared" si="8"/>
        <v>1017629</v>
      </c>
      <c r="H40" s="125">
        <v>678419</v>
      </c>
      <c r="I40" s="125">
        <f t="shared" si="0"/>
        <v>1017629</v>
      </c>
      <c r="J40" s="124" t="str">
        <f t="shared" si="9"/>
        <v>OK</v>
      </c>
      <c r="K40" s="125"/>
      <c r="L40" s="125">
        <f t="shared" si="10"/>
        <v>0</v>
      </c>
      <c r="M40" s="124" t="str">
        <f t="shared" si="11"/>
        <v>OK</v>
      </c>
      <c r="N40" s="125"/>
      <c r="O40" s="125">
        <f t="shared" si="20"/>
        <v>0</v>
      </c>
      <c r="P40" s="124" t="str">
        <f t="shared" si="21"/>
        <v>OK</v>
      </c>
      <c r="Q40" s="125"/>
      <c r="R40" s="125">
        <f t="shared" si="22"/>
        <v>0</v>
      </c>
      <c r="S40" s="124" t="str">
        <f t="shared" si="23"/>
        <v>OK</v>
      </c>
    </row>
    <row r="41" spans="1:19" ht="38.25" x14ac:dyDescent="0.25">
      <c r="A41" s="243" t="s">
        <v>168</v>
      </c>
      <c r="B41" s="243">
        <v>73</v>
      </c>
      <c r="C41" s="244" t="s">
        <v>169</v>
      </c>
      <c r="D41" s="243" t="s">
        <v>11</v>
      </c>
      <c r="E41" s="245">
        <v>36.18</v>
      </c>
      <c r="F41" s="246">
        <v>678419</v>
      </c>
      <c r="G41" s="236">
        <f t="shared" si="8"/>
        <v>24545199</v>
      </c>
      <c r="H41" s="125">
        <v>678419</v>
      </c>
      <c r="I41" s="125">
        <f t="shared" si="0"/>
        <v>24545199</v>
      </c>
      <c r="J41" s="124" t="str">
        <f t="shared" si="9"/>
        <v>OK</v>
      </c>
      <c r="K41" s="125"/>
      <c r="L41" s="125">
        <f t="shared" si="10"/>
        <v>0</v>
      </c>
      <c r="M41" s="124" t="str">
        <f t="shared" si="11"/>
        <v>OK</v>
      </c>
      <c r="N41" s="125"/>
      <c r="O41" s="125">
        <f t="shared" si="20"/>
        <v>0</v>
      </c>
      <c r="P41" s="124" t="str">
        <f t="shared" si="21"/>
        <v>OK</v>
      </c>
      <c r="Q41" s="125"/>
      <c r="R41" s="125">
        <f t="shared" si="22"/>
        <v>0</v>
      </c>
      <c r="S41" s="124" t="str">
        <f t="shared" si="23"/>
        <v>OK</v>
      </c>
    </row>
    <row r="42" spans="1:19" ht="25.5" x14ac:dyDescent="0.25">
      <c r="A42" s="243" t="s">
        <v>170</v>
      </c>
      <c r="B42" s="243">
        <v>14</v>
      </c>
      <c r="C42" s="244" t="s">
        <v>171</v>
      </c>
      <c r="D42" s="243" t="s">
        <v>11</v>
      </c>
      <c r="E42" s="245">
        <v>3.25</v>
      </c>
      <c r="F42" s="246">
        <v>445736</v>
      </c>
      <c r="G42" s="236">
        <f t="shared" si="8"/>
        <v>1448642</v>
      </c>
      <c r="H42" s="125">
        <v>445736</v>
      </c>
      <c r="I42" s="125">
        <f t="shared" si="0"/>
        <v>1448642</v>
      </c>
      <c r="J42" s="124" t="str">
        <f t="shared" si="9"/>
        <v>OK</v>
      </c>
      <c r="K42" s="125"/>
      <c r="L42" s="125">
        <f t="shared" si="10"/>
        <v>0</v>
      </c>
      <c r="M42" s="124" t="str">
        <f t="shared" si="11"/>
        <v>OK</v>
      </c>
      <c r="N42" s="125"/>
      <c r="O42" s="125">
        <f t="shared" si="20"/>
        <v>0</v>
      </c>
      <c r="P42" s="124" t="str">
        <f t="shared" si="21"/>
        <v>OK</v>
      </c>
      <c r="Q42" s="125"/>
      <c r="R42" s="125">
        <f t="shared" si="22"/>
        <v>0</v>
      </c>
      <c r="S42" s="124" t="str">
        <f t="shared" si="23"/>
        <v>OK</v>
      </c>
    </row>
    <row r="43" spans="1:19" ht="15" x14ac:dyDescent="0.25">
      <c r="A43" s="243" t="s">
        <v>172</v>
      </c>
      <c r="B43" s="243">
        <v>15</v>
      </c>
      <c r="C43" s="244" t="s">
        <v>173</v>
      </c>
      <c r="D43" s="243" t="s">
        <v>76</v>
      </c>
      <c r="E43" s="245">
        <v>442</v>
      </c>
      <c r="F43" s="246">
        <v>4946</v>
      </c>
      <c r="G43" s="236">
        <f t="shared" si="8"/>
        <v>2186132</v>
      </c>
      <c r="H43" s="125">
        <v>4946</v>
      </c>
      <c r="I43" s="125">
        <f t="shared" si="0"/>
        <v>2186132</v>
      </c>
      <c r="J43" s="124" t="str">
        <f t="shared" si="9"/>
        <v>OK</v>
      </c>
      <c r="K43" s="125"/>
      <c r="L43" s="125">
        <f t="shared" si="10"/>
        <v>0</v>
      </c>
      <c r="M43" s="124" t="str">
        <f t="shared" si="11"/>
        <v>OK</v>
      </c>
      <c r="N43" s="125"/>
      <c r="O43" s="125">
        <f t="shared" si="20"/>
        <v>0</v>
      </c>
      <c r="P43" s="124" t="str">
        <f t="shared" si="21"/>
        <v>OK</v>
      </c>
      <c r="Q43" s="125"/>
      <c r="R43" s="125">
        <f t="shared" si="22"/>
        <v>0</v>
      </c>
      <c r="S43" s="124" t="str">
        <f t="shared" si="23"/>
        <v>OK</v>
      </c>
    </row>
    <row r="44" spans="1:19" ht="38.25" x14ac:dyDescent="0.25">
      <c r="A44" s="243" t="s">
        <v>174</v>
      </c>
      <c r="B44" s="243">
        <v>82</v>
      </c>
      <c r="C44" s="244" t="s">
        <v>175</v>
      </c>
      <c r="D44" s="243" t="s">
        <v>76</v>
      </c>
      <c r="E44" s="245">
        <v>7252</v>
      </c>
      <c r="F44" s="246">
        <v>4946</v>
      </c>
      <c r="G44" s="236">
        <f t="shared" si="8"/>
        <v>35868392</v>
      </c>
      <c r="H44" s="125">
        <v>4946</v>
      </c>
      <c r="I44" s="125">
        <f t="shared" si="0"/>
        <v>35868392</v>
      </c>
      <c r="J44" s="124" t="str">
        <f t="shared" si="9"/>
        <v>OK</v>
      </c>
      <c r="K44" s="125"/>
      <c r="L44" s="125">
        <f t="shared" si="10"/>
        <v>0</v>
      </c>
      <c r="M44" s="124" t="str">
        <f t="shared" si="11"/>
        <v>OK</v>
      </c>
      <c r="N44" s="125"/>
      <c r="O44" s="125">
        <f t="shared" si="20"/>
        <v>0</v>
      </c>
      <c r="P44" s="124" t="str">
        <f t="shared" si="21"/>
        <v>OK</v>
      </c>
      <c r="Q44" s="125"/>
      <c r="R44" s="125">
        <f t="shared" si="22"/>
        <v>0</v>
      </c>
      <c r="S44" s="124" t="str">
        <f t="shared" si="23"/>
        <v>OK</v>
      </c>
    </row>
    <row r="45" spans="1:19" ht="15" x14ac:dyDescent="0.25">
      <c r="A45" s="251"/>
      <c r="B45" s="251"/>
      <c r="C45" s="255" t="s">
        <v>130</v>
      </c>
      <c r="D45" s="240"/>
      <c r="E45" s="248"/>
      <c r="F45" s="249"/>
      <c r="G45" s="236"/>
      <c r="H45" s="125"/>
      <c r="I45" s="125"/>
      <c r="J45" s="124"/>
      <c r="K45" s="125"/>
      <c r="L45" s="125"/>
      <c r="M45" s="124"/>
      <c r="N45" s="125"/>
      <c r="O45" s="125"/>
      <c r="P45" s="124"/>
      <c r="Q45" s="125"/>
      <c r="R45" s="125"/>
      <c r="S45" s="124"/>
    </row>
    <row r="46" spans="1:19" ht="15" x14ac:dyDescent="0.25">
      <c r="A46" s="240">
        <v>5</v>
      </c>
      <c r="B46" s="240"/>
      <c r="C46" s="255" t="s">
        <v>176</v>
      </c>
      <c r="D46" s="251"/>
      <c r="E46" s="252"/>
      <c r="F46" s="253"/>
      <c r="G46" s="236"/>
      <c r="H46" s="125"/>
      <c r="I46" s="125"/>
      <c r="J46" s="124"/>
      <c r="K46" s="125"/>
      <c r="L46" s="125"/>
      <c r="M46" s="124"/>
      <c r="N46" s="125"/>
      <c r="O46" s="125"/>
      <c r="P46" s="124"/>
      <c r="Q46" s="125"/>
      <c r="R46" s="125"/>
      <c r="S46" s="124"/>
    </row>
    <row r="47" spans="1:19" ht="114.75" x14ac:dyDescent="0.25">
      <c r="A47" s="243" t="s">
        <v>177</v>
      </c>
      <c r="B47" s="243">
        <v>16</v>
      </c>
      <c r="C47" s="244" t="s">
        <v>178</v>
      </c>
      <c r="D47" s="243" t="s">
        <v>75</v>
      </c>
      <c r="E47" s="245">
        <v>125.73</v>
      </c>
      <c r="F47" s="246">
        <v>438834</v>
      </c>
      <c r="G47" s="236">
        <f t="shared" si="8"/>
        <v>55174599</v>
      </c>
      <c r="H47" s="125">
        <v>438834</v>
      </c>
      <c r="I47" s="125">
        <f t="shared" si="0"/>
        <v>55174599</v>
      </c>
      <c r="J47" s="124" t="str">
        <f t="shared" si="9"/>
        <v>OK</v>
      </c>
      <c r="K47" s="125"/>
      <c r="L47" s="125">
        <f t="shared" si="10"/>
        <v>0</v>
      </c>
      <c r="M47" s="124" t="str">
        <f t="shared" si="11"/>
        <v>OK</v>
      </c>
      <c r="N47" s="125"/>
      <c r="O47" s="125">
        <f t="shared" ref="O47:O56" si="24">ROUND($E47*N47,0)</f>
        <v>0</v>
      </c>
      <c r="P47" s="124" t="str">
        <f t="shared" ref="P47:P56" si="25">+IF(N47&lt;=$F47,"OK","NO OK")</f>
        <v>OK</v>
      </c>
      <c r="Q47" s="125"/>
      <c r="R47" s="125">
        <f t="shared" ref="R47:R56" si="26">ROUND($E47*Q47,0)</f>
        <v>0</v>
      </c>
      <c r="S47" s="124" t="str">
        <f t="shared" ref="S47:S56" si="27">+IF(Q47&lt;=$F47,"OK","NO OK")</f>
        <v>OK</v>
      </c>
    </row>
    <row r="48" spans="1:19" ht="89.25" x14ac:dyDescent="0.25">
      <c r="A48" s="243" t="s">
        <v>179</v>
      </c>
      <c r="B48" s="243">
        <v>17</v>
      </c>
      <c r="C48" s="244" t="s">
        <v>180</v>
      </c>
      <c r="D48" s="243" t="s">
        <v>75</v>
      </c>
      <c r="E48" s="245">
        <v>310.76</v>
      </c>
      <c r="F48" s="246">
        <v>221142</v>
      </c>
      <c r="G48" s="236">
        <f t="shared" si="8"/>
        <v>68722088</v>
      </c>
      <c r="H48" s="125">
        <v>221142</v>
      </c>
      <c r="I48" s="125">
        <f t="shared" si="0"/>
        <v>68722088</v>
      </c>
      <c r="J48" s="124" t="str">
        <f t="shared" si="9"/>
        <v>OK</v>
      </c>
      <c r="K48" s="125"/>
      <c r="L48" s="125">
        <f t="shared" si="10"/>
        <v>0</v>
      </c>
      <c r="M48" s="124" t="str">
        <f t="shared" si="11"/>
        <v>OK</v>
      </c>
      <c r="N48" s="125"/>
      <c r="O48" s="125">
        <f t="shared" si="24"/>
        <v>0</v>
      </c>
      <c r="P48" s="124" t="str">
        <f t="shared" si="25"/>
        <v>OK</v>
      </c>
      <c r="Q48" s="125"/>
      <c r="R48" s="125">
        <f t="shared" si="26"/>
        <v>0</v>
      </c>
      <c r="S48" s="124" t="str">
        <f t="shared" si="27"/>
        <v>OK</v>
      </c>
    </row>
    <row r="49" spans="1:19" ht="51" x14ac:dyDescent="0.25">
      <c r="A49" s="243" t="s">
        <v>181</v>
      </c>
      <c r="B49" s="243">
        <v>18</v>
      </c>
      <c r="C49" s="244" t="s">
        <v>182</v>
      </c>
      <c r="D49" s="243" t="s">
        <v>183</v>
      </c>
      <c r="E49" s="245">
        <v>2</v>
      </c>
      <c r="F49" s="246">
        <v>1347574</v>
      </c>
      <c r="G49" s="236">
        <f t="shared" si="8"/>
        <v>2695148</v>
      </c>
      <c r="H49" s="125">
        <v>1347574</v>
      </c>
      <c r="I49" s="125">
        <f t="shared" si="0"/>
        <v>2695148</v>
      </c>
      <c r="J49" s="124" t="str">
        <f t="shared" si="9"/>
        <v>OK</v>
      </c>
      <c r="K49" s="125"/>
      <c r="L49" s="125">
        <f t="shared" si="10"/>
        <v>0</v>
      </c>
      <c r="M49" s="124" t="str">
        <f t="shared" si="11"/>
        <v>OK</v>
      </c>
      <c r="N49" s="125"/>
      <c r="O49" s="125">
        <f t="shared" si="24"/>
        <v>0</v>
      </c>
      <c r="P49" s="124" t="str">
        <f t="shared" si="25"/>
        <v>OK</v>
      </c>
      <c r="Q49" s="125"/>
      <c r="R49" s="125">
        <f t="shared" si="26"/>
        <v>0</v>
      </c>
      <c r="S49" s="124" t="str">
        <f t="shared" si="27"/>
        <v>OK</v>
      </c>
    </row>
    <row r="50" spans="1:19" ht="51" x14ac:dyDescent="0.25">
      <c r="A50" s="243" t="s">
        <v>184</v>
      </c>
      <c r="B50" s="243">
        <v>19</v>
      </c>
      <c r="C50" s="244" t="s">
        <v>185</v>
      </c>
      <c r="D50" s="243" t="s">
        <v>183</v>
      </c>
      <c r="E50" s="245">
        <v>2</v>
      </c>
      <c r="F50" s="246">
        <v>894205</v>
      </c>
      <c r="G50" s="236">
        <f t="shared" si="8"/>
        <v>1788410</v>
      </c>
      <c r="H50" s="125">
        <v>894205</v>
      </c>
      <c r="I50" s="125">
        <f t="shared" si="0"/>
        <v>1788410</v>
      </c>
      <c r="J50" s="124" t="str">
        <f t="shared" si="9"/>
        <v>OK</v>
      </c>
      <c r="K50" s="125"/>
      <c r="L50" s="125">
        <f t="shared" si="10"/>
        <v>0</v>
      </c>
      <c r="M50" s="124" t="str">
        <f t="shared" si="11"/>
        <v>OK</v>
      </c>
      <c r="N50" s="125"/>
      <c r="O50" s="125">
        <f t="shared" si="24"/>
        <v>0</v>
      </c>
      <c r="P50" s="124" t="str">
        <f t="shared" si="25"/>
        <v>OK</v>
      </c>
      <c r="Q50" s="125"/>
      <c r="R50" s="125">
        <f t="shared" si="26"/>
        <v>0</v>
      </c>
      <c r="S50" s="124" t="str">
        <f t="shared" si="27"/>
        <v>OK</v>
      </c>
    </row>
    <row r="51" spans="1:19" ht="51" x14ac:dyDescent="0.25">
      <c r="A51" s="243" t="s">
        <v>186</v>
      </c>
      <c r="B51" s="243">
        <v>20</v>
      </c>
      <c r="C51" s="244" t="s">
        <v>187</v>
      </c>
      <c r="D51" s="243" t="s">
        <v>183</v>
      </c>
      <c r="E51" s="245">
        <v>5</v>
      </c>
      <c r="F51" s="246">
        <v>486173</v>
      </c>
      <c r="G51" s="236">
        <f t="shared" si="8"/>
        <v>2430865</v>
      </c>
      <c r="H51" s="125">
        <v>486173</v>
      </c>
      <c r="I51" s="125">
        <f t="shared" si="0"/>
        <v>2430865</v>
      </c>
      <c r="J51" s="124" t="str">
        <f t="shared" si="9"/>
        <v>OK</v>
      </c>
      <c r="K51" s="125"/>
      <c r="L51" s="125">
        <f t="shared" si="10"/>
        <v>0</v>
      </c>
      <c r="M51" s="124" t="str">
        <f t="shared" si="11"/>
        <v>OK</v>
      </c>
      <c r="N51" s="125"/>
      <c r="O51" s="125">
        <f t="shared" si="24"/>
        <v>0</v>
      </c>
      <c r="P51" s="124" t="str">
        <f t="shared" si="25"/>
        <v>OK</v>
      </c>
      <c r="Q51" s="125"/>
      <c r="R51" s="125">
        <f t="shared" si="26"/>
        <v>0</v>
      </c>
      <c r="S51" s="124" t="str">
        <f t="shared" si="27"/>
        <v>OK</v>
      </c>
    </row>
    <row r="52" spans="1:19" ht="51" x14ac:dyDescent="0.25">
      <c r="A52" s="243" t="s">
        <v>188</v>
      </c>
      <c r="B52" s="243">
        <v>21</v>
      </c>
      <c r="C52" s="244" t="s">
        <v>189</v>
      </c>
      <c r="D52" s="243" t="s">
        <v>183</v>
      </c>
      <c r="E52" s="245">
        <v>1</v>
      </c>
      <c r="F52" s="246">
        <v>576846</v>
      </c>
      <c r="G52" s="236">
        <f t="shared" si="8"/>
        <v>576846</v>
      </c>
      <c r="H52" s="125">
        <v>576846</v>
      </c>
      <c r="I52" s="125">
        <f t="shared" si="0"/>
        <v>576846</v>
      </c>
      <c r="J52" s="124" t="str">
        <f t="shared" si="9"/>
        <v>OK</v>
      </c>
      <c r="K52" s="125"/>
      <c r="L52" s="125">
        <f t="shared" si="10"/>
        <v>0</v>
      </c>
      <c r="M52" s="124" t="str">
        <f t="shared" si="11"/>
        <v>OK</v>
      </c>
      <c r="N52" s="125"/>
      <c r="O52" s="125">
        <f t="shared" si="24"/>
        <v>0</v>
      </c>
      <c r="P52" s="124" t="str">
        <f t="shared" si="25"/>
        <v>OK</v>
      </c>
      <c r="Q52" s="125"/>
      <c r="R52" s="125">
        <f t="shared" si="26"/>
        <v>0</v>
      </c>
      <c r="S52" s="124" t="str">
        <f t="shared" si="27"/>
        <v>OK</v>
      </c>
    </row>
    <row r="53" spans="1:19" ht="51" x14ac:dyDescent="0.25">
      <c r="A53" s="243" t="s">
        <v>190</v>
      </c>
      <c r="B53" s="243">
        <v>22</v>
      </c>
      <c r="C53" s="244" t="s">
        <v>191</v>
      </c>
      <c r="D53" s="243" t="s">
        <v>183</v>
      </c>
      <c r="E53" s="245">
        <v>2</v>
      </c>
      <c r="F53" s="246">
        <v>2027627</v>
      </c>
      <c r="G53" s="236">
        <f t="shared" si="8"/>
        <v>4055254</v>
      </c>
      <c r="H53" s="125">
        <v>2027627</v>
      </c>
      <c r="I53" s="125">
        <f t="shared" si="0"/>
        <v>4055254</v>
      </c>
      <c r="J53" s="124" t="str">
        <f t="shared" si="9"/>
        <v>OK</v>
      </c>
      <c r="K53" s="125"/>
      <c r="L53" s="125">
        <f t="shared" si="10"/>
        <v>0</v>
      </c>
      <c r="M53" s="124" t="str">
        <f t="shared" si="11"/>
        <v>OK</v>
      </c>
      <c r="N53" s="125"/>
      <c r="O53" s="125">
        <f t="shared" si="24"/>
        <v>0</v>
      </c>
      <c r="P53" s="124" t="str">
        <f t="shared" si="25"/>
        <v>OK</v>
      </c>
      <c r="Q53" s="125"/>
      <c r="R53" s="125">
        <f t="shared" si="26"/>
        <v>0</v>
      </c>
      <c r="S53" s="124" t="str">
        <f t="shared" si="27"/>
        <v>OK</v>
      </c>
    </row>
    <row r="54" spans="1:19" ht="102" x14ac:dyDescent="0.25">
      <c r="A54" s="243" t="s">
        <v>192</v>
      </c>
      <c r="B54" s="243">
        <v>24</v>
      </c>
      <c r="C54" s="244" t="s">
        <v>193</v>
      </c>
      <c r="D54" s="243" t="s">
        <v>75</v>
      </c>
      <c r="E54" s="245">
        <v>101</v>
      </c>
      <c r="F54" s="246">
        <v>163199</v>
      </c>
      <c r="G54" s="236">
        <f t="shared" si="8"/>
        <v>16483099</v>
      </c>
      <c r="H54" s="125">
        <v>163199</v>
      </c>
      <c r="I54" s="125">
        <f t="shared" si="0"/>
        <v>16483099</v>
      </c>
      <c r="J54" s="124" t="str">
        <f t="shared" si="9"/>
        <v>OK</v>
      </c>
      <c r="K54" s="125"/>
      <c r="L54" s="125">
        <f t="shared" si="10"/>
        <v>0</v>
      </c>
      <c r="M54" s="124" t="str">
        <f t="shared" si="11"/>
        <v>OK</v>
      </c>
      <c r="N54" s="125"/>
      <c r="O54" s="125">
        <f t="shared" si="24"/>
        <v>0</v>
      </c>
      <c r="P54" s="124" t="str">
        <f t="shared" si="25"/>
        <v>OK</v>
      </c>
      <c r="Q54" s="125"/>
      <c r="R54" s="125">
        <f t="shared" si="26"/>
        <v>0</v>
      </c>
      <c r="S54" s="124" t="str">
        <f t="shared" si="27"/>
        <v>OK</v>
      </c>
    </row>
    <row r="55" spans="1:19" ht="114.75" x14ac:dyDescent="0.25">
      <c r="A55" s="243" t="s">
        <v>194</v>
      </c>
      <c r="B55" s="243">
        <v>16</v>
      </c>
      <c r="C55" s="244" t="s">
        <v>178</v>
      </c>
      <c r="D55" s="243" t="s">
        <v>75</v>
      </c>
      <c r="E55" s="245">
        <v>197.27</v>
      </c>
      <c r="F55" s="246">
        <v>438834</v>
      </c>
      <c r="G55" s="236">
        <f t="shared" si="8"/>
        <v>86568783</v>
      </c>
      <c r="H55" s="125">
        <v>438834</v>
      </c>
      <c r="I55" s="125">
        <f t="shared" si="0"/>
        <v>86568783</v>
      </c>
      <c r="J55" s="124" t="str">
        <f t="shared" si="9"/>
        <v>OK</v>
      </c>
      <c r="K55" s="125"/>
      <c r="L55" s="125">
        <f t="shared" si="10"/>
        <v>0</v>
      </c>
      <c r="M55" s="124" t="str">
        <f t="shared" si="11"/>
        <v>OK</v>
      </c>
      <c r="N55" s="125"/>
      <c r="O55" s="125">
        <f t="shared" si="24"/>
        <v>0</v>
      </c>
      <c r="P55" s="124" t="str">
        <f t="shared" si="25"/>
        <v>OK</v>
      </c>
      <c r="Q55" s="125"/>
      <c r="R55" s="125">
        <f t="shared" si="26"/>
        <v>0</v>
      </c>
      <c r="S55" s="124" t="str">
        <f t="shared" si="27"/>
        <v>OK</v>
      </c>
    </row>
    <row r="56" spans="1:19" ht="63.75" x14ac:dyDescent="0.25">
      <c r="A56" s="243" t="s">
        <v>177</v>
      </c>
      <c r="B56" s="243"/>
      <c r="C56" s="244" t="s">
        <v>195</v>
      </c>
      <c r="D56" s="243" t="s">
        <v>75</v>
      </c>
      <c r="E56" s="245">
        <v>101</v>
      </c>
      <c r="F56" s="246">
        <v>355256</v>
      </c>
      <c r="G56" s="236">
        <f t="shared" si="8"/>
        <v>35880856</v>
      </c>
      <c r="H56" s="125">
        <v>355256</v>
      </c>
      <c r="I56" s="125">
        <f t="shared" si="0"/>
        <v>35880856</v>
      </c>
      <c r="J56" s="124" t="str">
        <f t="shared" si="9"/>
        <v>OK</v>
      </c>
      <c r="K56" s="125"/>
      <c r="L56" s="125">
        <f t="shared" si="10"/>
        <v>0</v>
      </c>
      <c r="M56" s="124" t="str">
        <f t="shared" si="11"/>
        <v>OK</v>
      </c>
      <c r="N56" s="125"/>
      <c r="O56" s="125">
        <f t="shared" si="24"/>
        <v>0</v>
      </c>
      <c r="P56" s="124" t="str">
        <f t="shared" si="25"/>
        <v>OK</v>
      </c>
      <c r="Q56" s="125"/>
      <c r="R56" s="125">
        <f t="shared" si="26"/>
        <v>0</v>
      </c>
      <c r="S56" s="124" t="str">
        <f t="shared" si="27"/>
        <v>OK</v>
      </c>
    </row>
    <row r="57" spans="1:19" ht="15" x14ac:dyDescent="0.25">
      <c r="A57" s="240"/>
      <c r="B57" s="240"/>
      <c r="C57" s="255" t="s">
        <v>130</v>
      </c>
      <c r="D57" s="240"/>
      <c r="E57" s="256"/>
      <c r="F57" s="249"/>
      <c r="G57" s="236"/>
      <c r="H57" s="125"/>
      <c r="I57" s="125"/>
      <c r="J57" s="124"/>
      <c r="K57" s="125"/>
      <c r="L57" s="125"/>
      <c r="M57" s="124"/>
      <c r="N57" s="125"/>
      <c r="O57" s="125"/>
      <c r="P57" s="124"/>
      <c r="Q57" s="125"/>
      <c r="R57" s="125"/>
      <c r="S57" s="124"/>
    </row>
    <row r="58" spans="1:19" ht="15" x14ac:dyDescent="0.25">
      <c r="A58" s="257" t="s">
        <v>196</v>
      </c>
      <c r="B58" s="257"/>
      <c r="C58" s="258" t="s">
        <v>197</v>
      </c>
      <c r="D58" s="259"/>
      <c r="E58" s="260"/>
      <c r="F58" s="261"/>
      <c r="G58" s="236"/>
      <c r="H58" s="125"/>
      <c r="I58" s="125"/>
      <c r="J58" s="124"/>
      <c r="K58" s="125"/>
      <c r="L58" s="125"/>
      <c r="M58" s="124"/>
      <c r="N58" s="125"/>
      <c r="O58" s="125"/>
      <c r="P58" s="124"/>
      <c r="Q58" s="125"/>
      <c r="R58" s="125"/>
      <c r="S58" s="124"/>
    </row>
    <row r="59" spans="1:19" ht="15" x14ac:dyDescent="0.25">
      <c r="A59" s="262">
        <v>6</v>
      </c>
      <c r="B59" s="262"/>
      <c r="C59" s="263" t="s">
        <v>198</v>
      </c>
      <c r="D59" s="264"/>
      <c r="E59" s="265"/>
      <c r="F59" s="266"/>
      <c r="G59" s="236"/>
      <c r="H59" s="125"/>
      <c r="I59" s="125"/>
      <c r="J59" s="124"/>
      <c r="K59" s="125"/>
      <c r="L59" s="125"/>
      <c r="M59" s="124"/>
      <c r="N59" s="125"/>
      <c r="O59" s="125"/>
      <c r="P59" s="124"/>
      <c r="Q59" s="125"/>
      <c r="R59" s="125"/>
      <c r="S59" s="124"/>
    </row>
    <row r="60" spans="1:19" ht="25.5" x14ac:dyDescent="0.25">
      <c r="A60" s="267" t="s">
        <v>199</v>
      </c>
      <c r="B60" s="267">
        <v>25</v>
      </c>
      <c r="C60" s="244" t="s">
        <v>200</v>
      </c>
      <c r="D60" s="243" t="s">
        <v>7</v>
      </c>
      <c r="E60" s="245">
        <v>56</v>
      </c>
      <c r="F60" s="246">
        <v>51056</v>
      </c>
      <c r="G60" s="236">
        <f t="shared" si="8"/>
        <v>2859136</v>
      </c>
      <c r="H60" s="125">
        <v>51056</v>
      </c>
      <c r="I60" s="125">
        <f t="shared" si="0"/>
        <v>2859136</v>
      </c>
      <c r="J60" s="124" t="str">
        <f t="shared" si="9"/>
        <v>OK</v>
      </c>
      <c r="K60" s="125"/>
      <c r="L60" s="125">
        <f t="shared" si="10"/>
        <v>0</v>
      </c>
      <c r="M60" s="124" t="str">
        <f t="shared" si="11"/>
        <v>OK</v>
      </c>
      <c r="N60" s="125"/>
      <c r="O60" s="125">
        <f t="shared" ref="O60:O66" si="28">ROUND($E60*N60,0)</f>
        <v>0</v>
      </c>
      <c r="P60" s="124" t="str">
        <f t="shared" ref="P60:P66" si="29">+IF(N60&lt;=$F60,"OK","NO OK")</f>
        <v>OK</v>
      </c>
      <c r="Q60" s="125"/>
      <c r="R60" s="125">
        <f t="shared" ref="R60:R66" si="30">ROUND($E60*Q60,0)</f>
        <v>0</v>
      </c>
      <c r="S60" s="124" t="str">
        <f t="shared" ref="S60:S66" si="31">+IF(Q60&lt;=$F60,"OK","NO OK")</f>
        <v>OK</v>
      </c>
    </row>
    <row r="61" spans="1:19" ht="25.5" x14ac:dyDescent="0.25">
      <c r="A61" s="267" t="s">
        <v>201</v>
      </c>
      <c r="B61" s="267">
        <v>88</v>
      </c>
      <c r="C61" s="244" t="s">
        <v>202</v>
      </c>
      <c r="D61" s="243" t="s">
        <v>11</v>
      </c>
      <c r="E61" s="245">
        <v>30.8</v>
      </c>
      <c r="F61" s="246">
        <v>11376</v>
      </c>
      <c r="G61" s="236">
        <f t="shared" si="8"/>
        <v>350381</v>
      </c>
      <c r="H61" s="125">
        <v>11376</v>
      </c>
      <c r="I61" s="125">
        <f t="shared" si="0"/>
        <v>350381</v>
      </c>
      <c r="J61" s="124" t="str">
        <f t="shared" si="9"/>
        <v>OK</v>
      </c>
      <c r="K61" s="125"/>
      <c r="L61" s="125">
        <f t="shared" si="10"/>
        <v>0</v>
      </c>
      <c r="M61" s="124" t="str">
        <f t="shared" si="11"/>
        <v>OK</v>
      </c>
      <c r="N61" s="125"/>
      <c r="O61" s="125">
        <f t="shared" si="28"/>
        <v>0</v>
      </c>
      <c r="P61" s="124" t="str">
        <f t="shared" si="29"/>
        <v>OK</v>
      </c>
      <c r="Q61" s="125"/>
      <c r="R61" s="125">
        <f t="shared" si="30"/>
        <v>0</v>
      </c>
      <c r="S61" s="124" t="str">
        <f t="shared" si="31"/>
        <v>OK</v>
      </c>
    </row>
    <row r="62" spans="1:19" ht="15" x14ac:dyDescent="0.25">
      <c r="A62" s="267" t="s">
        <v>203</v>
      </c>
      <c r="B62" s="267">
        <v>27</v>
      </c>
      <c r="C62" s="244" t="s">
        <v>204</v>
      </c>
      <c r="D62" s="243" t="s">
        <v>7</v>
      </c>
      <c r="E62" s="245">
        <v>56</v>
      </c>
      <c r="F62" s="246">
        <v>40276</v>
      </c>
      <c r="G62" s="236">
        <f t="shared" si="8"/>
        <v>2255456</v>
      </c>
      <c r="H62" s="125">
        <v>40276</v>
      </c>
      <c r="I62" s="125">
        <f t="shared" si="0"/>
        <v>2255456</v>
      </c>
      <c r="J62" s="124" t="str">
        <f t="shared" si="9"/>
        <v>OK</v>
      </c>
      <c r="K62" s="125"/>
      <c r="L62" s="125">
        <f t="shared" si="10"/>
        <v>0</v>
      </c>
      <c r="M62" s="124" t="str">
        <f t="shared" si="11"/>
        <v>OK</v>
      </c>
      <c r="N62" s="125"/>
      <c r="O62" s="125">
        <f t="shared" si="28"/>
        <v>0</v>
      </c>
      <c r="P62" s="124" t="str">
        <f t="shared" si="29"/>
        <v>OK</v>
      </c>
      <c r="Q62" s="125"/>
      <c r="R62" s="125">
        <f t="shared" si="30"/>
        <v>0</v>
      </c>
      <c r="S62" s="124" t="str">
        <f t="shared" si="31"/>
        <v>OK</v>
      </c>
    </row>
    <row r="63" spans="1:19" ht="15" x14ac:dyDescent="0.25">
      <c r="A63" s="267" t="s">
        <v>205</v>
      </c>
      <c r="B63" s="267">
        <v>28</v>
      </c>
      <c r="C63" s="244" t="s">
        <v>206</v>
      </c>
      <c r="D63" s="243" t="s">
        <v>11</v>
      </c>
      <c r="E63" s="245">
        <v>2.35</v>
      </c>
      <c r="F63" s="246">
        <v>743157</v>
      </c>
      <c r="G63" s="236">
        <f t="shared" si="8"/>
        <v>1746419</v>
      </c>
      <c r="H63" s="125">
        <v>743157</v>
      </c>
      <c r="I63" s="125">
        <f t="shared" si="0"/>
        <v>1746419</v>
      </c>
      <c r="J63" s="124" t="str">
        <f t="shared" si="9"/>
        <v>OK</v>
      </c>
      <c r="K63" s="125"/>
      <c r="L63" s="125">
        <f t="shared" si="10"/>
        <v>0</v>
      </c>
      <c r="M63" s="124" t="str">
        <f t="shared" si="11"/>
        <v>OK</v>
      </c>
      <c r="N63" s="125"/>
      <c r="O63" s="125">
        <f t="shared" si="28"/>
        <v>0</v>
      </c>
      <c r="P63" s="124" t="str">
        <f t="shared" si="29"/>
        <v>OK</v>
      </c>
      <c r="Q63" s="125"/>
      <c r="R63" s="125">
        <f t="shared" si="30"/>
        <v>0</v>
      </c>
      <c r="S63" s="124" t="str">
        <f t="shared" si="31"/>
        <v>OK</v>
      </c>
    </row>
    <row r="64" spans="1:19" ht="15" x14ac:dyDescent="0.25">
      <c r="A64" s="267" t="s">
        <v>207</v>
      </c>
      <c r="B64" s="267">
        <v>91</v>
      </c>
      <c r="C64" s="244" t="s">
        <v>208</v>
      </c>
      <c r="D64" s="243" t="s">
        <v>11</v>
      </c>
      <c r="E64" s="245">
        <v>0.57999999999999996</v>
      </c>
      <c r="F64" s="246">
        <v>743157</v>
      </c>
      <c r="G64" s="236">
        <f t="shared" si="8"/>
        <v>431031</v>
      </c>
      <c r="H64" s="125">
        <v>743157</v>
      </c>
      <c r="I64" s="125">
        <f t="shared" si="0"/>
        <v>431031</v>
      </c>
      <c r="J64" s="124" t="str">
        <f t="shared" si="9"/>
        <v>OK</v>
      </c>
      <c r="K64" s="125"/>
      <c r="L64" s="125">
        <f t="shared" si="10"/>
        <v>0</v>
      </c>
      <c r="M64" s="124" t="str">
        <f t="shared" si="11"/>
        <v>OK</v>
      </c>
      <c r="N64" s="125"/>
      <c r="O64" s="125">
        <f t="shared" si="28"/>
        <v>0</v>
      </c>
      <c r="P64" s="124" t="str">
        <f t="shared" si="29"/>
        <v>OK</v>
      </c>
      <c r="Q64" s="125"/>
      <c r="R64" s="125">
        <f t="shared" si="30"/>
        <v>0</v>
      </c>
      <c r="S64" s="124" t="str">
        <f t="shared" si="31"/>
        <v>OK</v>
      </c>
    </row>
    <row r="65" spans="1:19" ht="15" x14ac:dyDescent="0.25">
      <c r="A65" s="267" t="s">
        <v>209</v>
      </c>
      <c r="B65" s="267">
        <v>92</v>
      </c>
      <c r="C65" s="244" t="s">
        <v>210</v>
      </c>
      <c r="D65" s="243" t="s">
        <v>11</v>
      </c>
      <c r="E65" s="245">
        <v>44.8</v>
      </c>
      <c r="F65" s="246">
        <v>743157</v>
      </c>
      <c r="G65" s="236">
        <f t="shared" si="8"/>
        <v>33293434</v>
      </c>
      <c r="H65" s="125">
        <v>743157</v>
      </c>
      <c r="I65" s="125">
        <f t="shared" si="0"/>
        <v>33293434</v>
      </c>
      <c r="J65" s="124" t="str">
        <f t="shared" si="9"/>
        <v>OK</v>
      </c>
      <c r="K65" s="125"/>
      <c r="L65" s="125">
        <f t="shared" si="10"/>
        <v>0</v>
      </c>
      <c r="M65" s="124" t="str">
        <f t="shared" si="11"/>
        <v>OK</v>
      </c>
      <c r="N65" s="125"/>
      <c r="O65" s="125">
        <f t="shared" si="28"/>
        <v>0</v>
      </c>
      <c r="P65" s="124" t="str">
        <f t="shared" si="29"/>
        <v>OK</v>
      </c>
      <c r="Q65" s="125"/>
      <c r="R65" s="125">
        <f t="shared" si="30"/>
        <v>0</v>
      </c>
      <c r="S65" s="124" t="str">
        <f t="shared" si="31"/>
        <v>OK</v>
      </c>
    </row>
    <row r="66" spans="1:19" ht="25.5" x14ac:dyDescent="0.25">
      <c r="A66" s="267" t="s">
        <v>211</v>
      </c>
      <c r="B66" s="267">
        <v>83</v>
      </c>
      <c r="C66" s="244" t="s">
        <v>212</v>
      </c>
      <c r="D66" s="243" t="s">
        <v>76</v>
      </c>
      <c r="E66" s="245">
        <v>4144</v>
      </c>
      <c r="F66" s="246">
        <v>4946</v>
      </c>
      <c r="G66" s="236">
        <f t="shared" si="8"/>
        <v>20496224</v>
      </c>
      <c r="H66" s="125">
        <v>4946</v>
      </c>
      <c r="I66" s="125">
        <f t="shared" si="0"/>
        <v>20496224</v>
      </c>
      <c r="J66" s="124" t="str">
        <f t="shared" si="9"/>
        <v>OK</v>
      </c>
      <c r="K66" s="125"/>
      <c r="L66" s="125">
        <f t="shared" si="10"/>
        <v>0</v>
      </c>
      <c r="M66" s="124" t="str">
        <f t="shared" si="11"/>
        <v>OK</v>
      </c>
      <c r="N66" s="125"/>
      <c r="O66" s="125">
        <f t="shared" si="28"/>
        <v>0</v>
      </c>
      <c r="P66" s="124" t="str">
        <f t="shared" si="29"/>
        <v>OK</v>
      </c>
      <c r="Q66" s="125"/>
      <c r="R66" s="125">
        <f t="shared" si="30"/>
        <v>0</v>
      </c>
      <c r="S66" s="124" t="str">
        <f t="shared" si="31"/>
        <v>OK</v>
      </c>
    </row>
    <row r="67" spans="1:19" ht="15" x14ac:dyDescent="0.25">
      <c r="A67" s="262"/>
      <c r="B67" s="262"/>
      <c r="C67" s="263" t="s">
        <v>130</v>
      </c>
      <c r="D67" s="264"/>
      <c r="E67" s="265"/>
      <c r="F67" s="266"/>
      <c r="G67" s="236"/>
      <c r="H67" s="125"/>
      <c r="I67" s="125"/>
      <c r="J67" s="124"/>
      <c r="K67" s="125"/>
      <c r="L67" s="125"/>
      <c r="M67" s="124"/>
      <c r="N67" s="125"/>
      <c r="O67" s="125"/>
      <c r="P67" s="124"/>
      <c r="Q67" s="125"/>
      <c r="R67" s="125"/>
      <c r="S67" s="124"/>
    </row>
    <row r="68" spans="1:19" ht="15" x14ac:dyDescent="0.25">
      <c r="A68" s="262">
        <v>7</v>
      </c>
      <c r="B68" s="262"/>
      <c r="C68" s="263" t="s">
        <v>213</v>
      </c>
      <c r="D68" s="264"/>
      <c r="E68" s="265"/>
      <c r="F68" s="266"/>
      <c r="G68" s="236"/>
      <c r="H68" s="125"/>
      <c r="I68" s="125"/>
      <c r="J68" s="124"/>
      <c r="K68" s="125"/>
      <c r="L68" s="125"/>
      <c r="M68" s="124"/>
      <c r="N68" s="125"/>
      <c r="O68" s="125"/>
      <c r="P68" s="124"/>
      <c r="Q68" s="125"/>
      <c r="R68" s="125"/>
      <c r="S68" s="124"/>
    </row>
    <row r="69" spans="1:19" ht="38.25" x14ac:dyDescent="0.25">
      <c r="A69" s="267" t="s">
        <v>214</v>
      </c>
      <c r="B69" s="267">
        <v>29</v>
      </c>
      <c r="C69" s="244" t="s">
        <v>215</v>
      </c>
      <c r="D69" s="243" t="s">
        <v>76</v>
      </c>
      <c r="E69" s="245">
        <v>1336</v>
      </c>
      <c r="F69" s="246">
        <v>21780</v>
      </c>
      <c r="G69" s="236">
        <f t="shared" si="8"/>
        <v>29098080</v>
      </c>
      <c r="H69" s="125">
        <v>21780</v>
      </c>
      <c r="I69" s="125">
        <f t="shared" si="0"/>
        <v>29098080</v>
      </c>
      <c r="J69" s="124" t="str">
        <f t="shared" si="9"/>
        <v>OK</v>
      </c>
      <c r="K69" s="125"/>
      <c r="L69" s="125">
        <f t="shared" si="10"/>
        <v>0</v>
      </c>
      <c r="M69" s="124" t="str">
        <f t="shared" si="11"/>
        <v>OK</v>
      </c>
      <c r="N69" s="125"/>
      <c r="O69" s="125">
        <f t="shared" ref="O69" si="32">ROUND($E69*N69,0)</f>
        <v>0</v>
      </c>
      <c r="P69" s="124" t="str">
        <f t="shared" ref="P69" si="33">+IF(N69&lt;=$F69,"OK","NO OK")</f>
        <v>OK</v>
      </c>
      <c r="Q69" s="125"/>
      <c r="R69" s="125">
        <f t="shared" ref="R69" si="34">ROUND($E69*Q69,0)</f>
        <v>0</v>
      </c>
      <c r="S69" s="124" t="str">
        <f t="shared" ref="S69" si="35">+IF(Q69&lt;=$F69,"OK","NO OK")</f>
        <v>OK</v>
      </c>
    </row>
    <row r="70" spans="1:19" ht="15" x14ac:dyDescent="0.25">
      <c r="A70" s="262"/>
      <c r="B70" s="262"/>
      <c r="C70" s="263" t="s">
        <v>130</v>
      </c>
      <c r="D70" s="264"/>
      <c r="E70" s="265"/>
      <c r="F70" s="266"/>
      <c r="G70" s="236"/>
      <c r="H70" s="125"/>
      <c r="I70" s="125"/>
      <c r="J70" s="124"/>
      <c r="K70" s="125"/>
      <c r="L70" s="125"/>
      <c r="M70" s="124"/>
      <c r="N70" s="125"/>
      <c r="O70" s="125"/>
      <c r="P70" s="124"/>
      <c r="Q70" s="125"/>
      <c r="R70" s="125"/>
      <c r="S70" s="124"/>
    </row>
    <row r="71" spans="1:19" ht="15" x14ac:dyDescent="0.25">
      <c r="A71" s="262">
        <v>8</v>
      </c>
      <c r="B71" s="262"/>
      <c r="C71" s="263" t="s">
        <v>216</v>
      </c>
      <c r="D71" s="264"/>
      <c r="E71" s="265"/>
      <c r="F71" s="266"/>
      <c r="G71" s="236"/>
      <c r="H71" s="125"/>
      <c r="I71" s="125"/>
      <c r="J71" s="124"/>
      <c r="K71" s="125"/>
      <c r="L71" s="125"/>
      <c r="M71" s="124"/>
      <c r="N71" s="125"/>
      <c r="O71" s="125"/>
      <c r="P71" s="124"/>
      <c r="Q71" s="125"/>
      <c r="R71" s="125"/>
      <c r="S71" s="124"/>
    </row>
    <row r="72" spans="1:19" ht="15" x14ac:dyDescent="0.25">
      <c r="A72" s="267" t="s">
        <v>217</v>
      </c>
      <c r="B72" s="267">
        <v>30</v>
      </c>
      <c r="C72" s="244" t="s">
        <v>218</v>
      </c>
      <c r="D72" s="243" t="s">
        <v>76</v>
      </c>
      <c r="E72" s="245">
        <v>8688</v>
      </c>
      <c r="F72" s="246">
        <v>21780</v>
      </c>
      <c r="G72" s="236">
        <f t="shared" si="8"/>
        <v>189224640</v>
      </c>
      <c r="H72" s="125">
        <v>21780</v>
      </c>
      <c r="I72" s="125">
        <f t="shared" si="0"/>
        <v>189224640</v>
      </c>
      <c r="J72" s="124" t="str">
        <f t="shared" si="9"/>
        <v>OK</v>
      </c>
      <c r="K72" s="125"/>
      <c r="L72" s="125">
        <f t="shared" si="10"/>
        <v>0</v>
      </c>
      <c r="M72" s="124" t="str">
        <f t="shared" si="11"/>
        <v>OK</v>
      </c>
      <c r="N72" s="125"/>
      <c r="O72" s="125">
        <f t="shared" ref="O72:O76" si="36">ROUND($E72*N72,0)</f>
        <v>0</v>
      </c>
      <c r="P72" s="124" t="str">
        <f t="shared" ref="P72:P76" si="37">+IF(N72&lt;=$F72,"OK","NO OK")</f>
        <v>OK</v>
      </c>
      <c r="Q72" s="125"/>
      <c r="R72" s="125">
        <f t="shared" ref="R72:R76" si="38">ROUND($E72*Q72,0)</f>
        <v>0</v>
      </c>
      <c r="S72" s="124" t="str">
        <f t="shared" ref="S72:S76" si="39">+IF(Q72&lt;=$F72,"OK","NO OK")</f>
        <v>OK</v>
      </c>
    </row>
    <row r="73" spans="1:19" ht="25.5" x14ac:dyDescent="0.25">
      <c r="A73" s="267" t="s">
        <v>219</v>
      </c>
      <c r="B73" s="267">
        <v>31</v>
      </c>
      <c r="C73" s="244" t="s">
        <v>220</v>
      </c>
      <c r="D73" s="243" t="s">
        <v>76</v>
      </c>
      <c r="E73" s="245">
        <v>3040</v>
      </c>
      <c r="F73" s="246">
        <v>21780</v>
      </c>
      <c r="G73" s="236">
        <f t="shared" si="8"/>
        <v>66211200</v>
      </c>
      <c r="H73" s="125">
        <v>21780</v>
      </c>
      <c r="I73" s="125">
        <f t="shared" ref="I73:I136" si="40">ROUND($E73*H73,0)</f>
        <v>66211200</v>
      </c>
      <c r="J73" s="124" t="str">
        <f t="shared" si="9"/>
        <v>OK</v>
      </c>
      <c r="K73" s="125"/>
      <c r="L73" s="125">
        <f t="shared" si="10"/>
        <v>0</v>
      </c>
      <c r="M73" s="124" t="str">
        <f t="shared" si="11"/>
        <v>OK</v>
      </c>
      <c r="N73" s="125"/>
      <c r="O73" s="125">
        <f t="shared" si="36"/>
        <v>0</v>
      </c>
      <c r="P73" s="124" t="str">
        <f t="shared" si="37"/>
        <v>OK</v>
      </c>
      <c r="Q73" s="125"/>
      <c r="R73" s="125">
        <f t="shared" si="38"/>
        <v>0</v>
      </c>
      <c r="S73" s="124" t="str">
        <f t="shared" si="39"/>
        <v>OK</v>
      </c>
    </row>
    <row r="74" spans="1:19" ht="15" x14ac:dyDescent="0.25">
      <c r="A74" s="267" t="s">
        <v>221</v>
      </c>
      <c r="B74" s="267">
        <v>93</v>
      </c>
      <c r="C74" s="244" t="s">
        <v>222</v>
      </c>
      <c r="D74" s="243" t="s">
        <v>76</v>
      </c>
      <c r="E74" s="245">
        <v>863.66</v>
      </c>
      <c r="F74" s="246">
        <v>21780</v>
      </c>
      <c r="G74" s="236">
        <f t="shared" ref="G74:G137" si="41">ROUND($E74*F74,0)</f>
        <v>18810515</v>
      </c>
      <c r="H74" s="125">
        <v>21780</v>
      </c>
      <c r="I74" s="125">
        <f t="shared" si="40"/>
        <v>18810515</v>
      </c>
      <c r="J74" s="124" t="str">
        <f t="shared" si="9"/>
        <v>OK</v>
      </c>
      <c r="K74" s="125"/>
      <c r="L74" s="125">
        <f t="shared" si="10"/>
        <v>0</v>
      </c>
      <c r="M74" s="124" t="str">
        <f t="shared" si="11"/>
        <v>OK</v>
      </c>
      <c r="N74" s="125"/>
      <c r="O74" s="125">
        <f t="shared" si="36"/>
        <v>0</v>
      </c>
      <c r="P74" s="124" t="str">
        <f t="shared" si="37"/>
        <v>OK</v>
      </c>
      <c r="Q74" s="125"/>
      <c r="R74" s="125">
        <f t="shared" si="38"/>
        <v>0</v>
      </c>
      <c r="S74" s="124" t="str">
        <f t="shared" si="39"/>
        <v>OK</v>
      </c>
    </row>
    <row r="75" spans="1:19" ht="25.5" x14ac:dyDescent="0.25">
      <c r="A75" s="267" t="s">
        <v>223</v>
      </c>
      <c r="B75" s="267">
        <v>32</v>
      </c>
      <c r="C75" s="244" t="s">
        <v>224</v>
      </c>
      <c r="D75" s="243" t="s">
        <v>2</v>
      </c>
      <c r="E75" s="245">
        <v>32</v>
      </c>
      <c r="F75" s="246">
        <v>139956</v>
      </c>
      <c r="G75" s="236">
        <f t="shared" si="41"/>
        <v>4478592</v>
      </c>
      <c r="H75" s="125">
        <v>139956</v>
      </c>
      <c r="I75" s="125">
        <f t="shared" si="40"/>
        <v>4478592</v>
      </c>
      <c r="J75" s="124" t="str">
        <f t="shared" ref="J75:J138" si="42">+IF(H75&lt;=$F75,"OK","NO OK")</f>
        <v>OK</v>
      </c>
      <c r="K75" s="125"/>
      <c r="L75" s="125">
        <f t="shared" ref="L75:L138" si="43">ROUND($E75*K75,0)</f>
        <v>0</v>
      </c>
      <c r="M75" s="124" t="str">
        <f t="shared" ref="M75:M138" si="44">+IF(K75&lt;=$F75,"OK","NO OK")</f>
        <v>OK</v>
      </c>
      <c r="N75" s="125"/>
      <c r="O75" s="125">
        <f t="shared" si="36"/>
        <v>0</v>
      </c>
      <c r="P75" s="124" t="str">
        <f t="shared" si="37"/>
        <v>OK</v>
      </c>
      <c r="Q75" s="125"/>
      <c r="R75" s="125">
        <f t="shared" si="38"/>
        <v>0</v>
      </c>
      <c r="S75" s="124" t="str">
        <f t="shared" si="39"/>
        <v>OK</v>
      </c>
    </row>
    <row r="76" spans="1:19" ht="38.25" x14ac:dyDescent="0.25">
      <c r="A76" s="267" t="s">
        <v>225</v>
      </c>
      <c r="B76" s="267">
        <v>33</v>
      </c>
      <c r="C76" s="244" t="s">
        <v>226</v>
      </c>
      <c r="D76" s="243" t="s">
        <v>2</v>
      </c>
      <c r="E76" s="245">
        <v>16</v>
      </c>
      <c r="F76" s="246">
        <v>558761</v>
      </c>
      <c r="G76" s="236">
        <f t="shared" si="41"/>
        <v>8940176</v>
      </c>
      <c r="H76" s="125">
        <v>558761</v>
      </c>
      <c r="I76" s="125">
        <f t="shared" si="40"/>
        <v>8940176</v>
      </c>
      <c r="J76" s="124" t="str">
        <f t="shared" si="42"/>
        <v>OK</v>
      </c>
      <c r="K76" s="125"/>
      <c r="L76" s="125">
        <f t="shared" si="43"/>
        <v>0</v>
      </c>
      <c r="M76" s="124" t="str">
        <f t="shared" si="44"/>
        <v>OK</v>
      </c>
      <c r="N76" s="125"/>
      <c r="O76" s="125">
        <f t="shared" si="36"/>
        <v>0</v>
      </c>
      <c r="P76" s="124" t="str">
        <f t="shared" si="37"/>
        <v>OK</v>
      </c>
      <c r="Q76" s="125"/>
      <c r="R76" s="125">
        <f t="shared" si="38"/>
        <v>0</v>
      </c>
      <c r="S76" s="124" t="str">
        <f t="shared" si="39"/>
        <v>OK</v>
      </c>
    </row>
    <row r="77" spans="1:19" ht="15" x14ac:dyDescent="0.25">
      <c r="A77" s="262"/>
      <c r="B77" s="262"/>
      <c r="C77" s="263" t="s">
        <v>130</v>
      </c>
      <c r="D77" s="264"/>
      <c r="E77" s="265"/>
      <c r="F77" s="266"/>
      <c r="G77" s="236"/>
      <c r="H77" s="125"/>
      <c r="I77" s="125"/>
      <c r="J77" s="124"/>
      <c r="K77" s="125"/>
      <c r="L77" s="125"/>
      <c r="M77" s="124"/>
      <c r="N77" s="125"/>
      <c r="O77" s="125"/>
      <c r="P77" s="124"/>
      <c r="Q77" s="125"/>
      <c r="R77" s="125"/>
      <c r="S77" s="124"/>
    </row>
    <row r="78" spans="1:19" ht="15" x14ac:dyDescent="0.25">
      <c r="A78" s="262">
        <v>9</v>
      </c>
      <c r="B78" s="262"/>
      <c r="C78" s="263" t="s">
        <v>227</v>
      </c>
      <c r="D78" s="264"/>
      <c r="E78" s="265"/>
      <c r="F78" s="266"/>
      <c r="G78" s="236"/>
      <c r="H78" s="125"/>
      <c r="I78" s="125"/>
      <c r="J78" s="124"/>
      <c r="K78" s="125"/>
      <c r="L78" s="125"/>
      <c r="M78" s="124"/>
      <c r="N78" s="125"/>
      <c r="O78" s="125"/>
      <c r="P78" s="124"/>
      <c r="Q78" s="125"/>
      <c r="R78" s="125"/>
      <c r="S78" s="124"/>
    </row>
    <row r="79" spans="1:19" ht="25.5" x14ac:dyDescent="0.25">
      <c r="A79" s="267" t="s">
        <v>228</v>
      </c>
      <c r="B79" s="267">
        <v>34</v>
      </c>
      <c r="C79" s="244" t="s">
        <v>229</v>
      </c>
      <c r="D79" s="243" t="s">
        <v>2</v>
      </c>
      <c r="E79" s="245">
        <v>32</v>
      </c>
      <c r="F79" s="246">
        <v>252609</v>
      </c>
      <c r="G79" s="236">
        <f t="shared" si="41"/>
        <v>8083488</v>
      </c>
      <c r="H79" s="125">
        <v>252609</v>
      </c>
      <c r="I79" s="125">
        <f t="shared" si="40"/>
        <v>8083488</v>
      </c>
      <c r="J79" s="124" t="str">
        <f t="shared" si="42"/>
        <v>OK</v>
      </c>
      <c r="K79" s="125"/>
      <c r="L79" s="125">
        <f t="shared" si="43"/>
        <v>0</v>
      </c>
      <c r="M79" s="124" t="str">
        <f t="shared" si="44"/>
        <v>OK</v>
      </c>
      <c r="N79" s="125"/>
      <c r="O79" s="125">
        <f t="shared" ref="O79:O86" si="45">ROUND($E79*N79,0)</f>
        <v>0</v>
      </c>
      <c r="P79" s="124" t="str">
        <f t="shared" ref="P79:P86" si="46">+IF(N79&lt;=$F79,"OK","NO OK")</f>
        <v>OK</v>
      </c>
      <c r="Q79" s="125"/>
      <c r="R79" s="125">
        <f t="shared" ref="R79:R86" si="47">ROUND($E79*Q79,0)</f>
        <v>0</v>
      </c>
      <c r="S79" s="124" t="str">
        <f t="shared" ref="S79:S86" si="48">+IF(Q79&lt;=$F79,"OK","NO OK")</f>
        <v>OK</v>
      </c>
    </row>
    <row r="80" spans="1:19" ht="25.5" x14ac:dyDescent="0.25">
      <c r="A80" s="267" t="s">
        <v>230</v>
      </c>
      <c r="B80" s="267">
        <v>35</v>
      </c>
      <c r="C80" s="244" t="s">
        <v>231</v>
      </c>
      <c r="D80" s="243" t="s">
        <v>2</v>
      </c>
      <c r="E80" s="245">
        <v>16</v>
      </c>
      <c r="F80" s="246">
        <v>187079</v>
      </c>
      <c r="G80" s="236">
        <f t="shared" si="41"/>
        <v>2993264</v>
      </c>
      <c r="H80" s="125">
        <v>187079</v>
      </c>
      <c r="I80" s="125">
        <f t="shared" si="40"/>
        <v>2993264</v>
      </c>
      <c r="J80" s="124" t="str">
        <f t="shared" si="42"/>
        <v>OK</v>
      </c>
      <c r="K80" s="125"/>
      <c r="L80" s="125">
        <f t="shared" si="43"/>
        <v>0</v>
      </c>
      <c r="M80" s="124" t="str">
        <f t="shared" si="44"/>
        <v>OK</v>
      </c>
      <c r="N80" s="125"/>
      <c r="O80" s="125">
        <f t="shared" si="45"/>
        <v>0</v>
      </c>
      <c r="P80" s="124" t="str">
        <f t="shared" si="46"/>
        <v>OK</v>
      </c>
      <c r="Q80" s="125"/>
      <c r="R80" s="125">
        <f t="shared" si="47"/>
        <v>0</v>
      </c>
      <c r="S80" s="124" t="str">
        <f t="shared" si="48"/>
        <v>OK</v>
      </c>
    </row>
    <row r="81" spans="1:19" ht="15" x14ac:dyDescent="0.25">
      <c r="A81" s="267" t="s">
        <v>232</v>
      </c>
      <c r="B81" s="267"/>
      <c r="C81" s="244" t="s">
        <v>233</v>
      </c>
      <c r="D81" s="267" t="s">
        <v>2</v>
      </c>
      <c r="E81" s="245">
        <v>384</v>
      </c>
      <c r="F81" s="246">
        <v>12779</v>
      </c>
      <c r="G81" s="236">
        <f t="shared" si="41"/>
        <v>4907136</v>
      </c>
      <c r="H81" s="125">
        <v>12779</v>
      </c>
      <c r="I81" s="125">
        <f t="shared" si="40"/>
        <v>4907136</v>
      </c>
      <c r="J81" s="124" t="str">
        <f t="shared" si="42"/>
        <v>OK</v>
      </c>
      <c r="K81" s="125"/>
      <c r="L81" s="125">
        <f t="shared" si="43"/>
        <v>0</v>
      </c>
      <c r="M81" s="124" t="str">
        <f t="shared" si="44"/>
        <v>OK</v>
      </c>
      <c r="N81" s="125"/>
      <c r="O81" s="125">
        <f t="shared" si="45"/>
        <v>0</v>
      </c>
      <c r="P81" s="124" t="str">
        <f t="shared" si="46"/>
        <v>OK</v>
      </c>
      <c r="Q81" s="125"/>
      <c r="R81" s="125">
        <f t="shared" si="47"/>
        <v>0</v>
      </c>
      <c r="S81" s="124" t="str">
        <f t="shared" si="48"/>
        <v>OK</v>
      </c>
    </row>
    <row r="82" spans="1:19" ht="25.5" x14ac:dyDescent="0.25">
      <c r="A82" s="267" t="s">
        <v>234</v>
      </c>
      <c r="B82" s="267"/>
      <c r="C82" s="244" t="s">
        <v>235</v>
      </c>
      <c r="D82" s="267" t="s">
        <v>2</v>
      </c>
      <c r="E82" s="245">
        <v>96</v>
      </c>
      <c r="F82" s="246">
        <v>31948</v>
      </c>
      <c r="G82" s="236">
        <f t="shared" si="41"/>
        <v>3067008</v>
      </c>
      <c r="H82" s="125">
        <v>31948</v>
      </c>
      <c r="I82" s="125">
        <f t="shared" si="40"/>
        <v>3067008</v>
      </c>
      <c r="J82" s="124" t="str">
        <f t="shared" si="42"/>
        <v>OK</v>
      </c>
      <c r="K82" s="125"/>
      <c r="L82" s="125">
        <f t="shared" si="43"/>
        <v>0</v>
      </c>
      <c r="M82" s="124" t="str">
        <f t="shared" si="44"/>
        <v>OK</v>
      </c>
      <c r="N82" s="125"/>
      <c r="O82" s="125">
        <f t="shared" si="45"/>
        <v>0</v>
      </c>
      <c r="P82" s="124" t="str">
        <f t="shared" si="46"/>
        <v>OK</v>
      </c>
      <c r="Q82" s="125"/>
      <c r="R82" s="125">
        <f t="shared" si="47"/>
        <v>0</v>
      </c>
      <c r="S82" s="124" t="str">
        <f t="shared" si="48"/>
        <v>OK</v>
      </c>
    </row>
    <row r="83" spans="1:19" ht="15" x14ac:dyDescent="0.25">
      <c r="A83" s="267" t="s">
        <v>236</v>
      </c>
      <c r="B83" s="267"/>
      <c r="C83" s="244" t="s">
        <v>237</v>
      </c>
      <c r="D83" s="267" t="s">
        <v>2</v>
      </c>
      <c r="E83" s="245">
        <v>96</v>
      </c>
      <c r="F83" s="246">
        <v>12779</v>
      </c>
      <c r="G83" s="236">
        <f t="shared" si="41"/>
        <v>1226784</v>
      </c>
      <c r="H83" s="125">
        <v>12779</v>
      </c>
      <c r="I83" s="125">
        <f t="shared" si="40"/>
        <v>1226784</v>
      </c>
      <c r="J83" s="124" t="str">
        <f t="shared" si="42"/>
        <v>OK</v>
      </c>
      <c r="K83" s="125"/>
      <c r="L83" s="125">
        <f t="shared" si="43"/>
        <v>0</v>
      </c>
      <c r="M83" s="124" t="str">
        <f t="shared" si="44"/>
        <v>OK</v>
      </c>
      <c r="N83" s="125"/>
      <c r="O83" s="125">
        <f t="shared" si="45"/>
        <v>0</v>
      </c>
      <c r="P83" s="124" t="str">
        <f t="shared" si="46"/>
        <v>OK</v>
      </c>
      <c r="Q83" s="125"/>
      <c r="R83" s="125">
        <f t="shared" si="47"/>
        <v>0</v>
      </c>
      <c r="S83" s="124" t="str">
        <f t="shared" si="48"/>
        <v>OK</v>
      </c>
    </row>
    <row r="84" spans="1:19" ht="15" x14ac:dyDescent="0.25">
      <c r="A84" s="267" t="s">
        <v>238</v>
      </c>
      <c r="B84" s="267"/>
      <c r="C84" s="244" t="s">
        <v>239</v>
      </c>
      <c r="D84" s="267" t="s">
        <v>2</v>
      </c>
      <c r="E84" s="245">
        <v>96</v>
      </c>
      <c r="F84" s="246">
        <v>6390</v>
      </c>
      <c r="G84" s="236">
        <f t="shared" si="41"/>
        <v>613440</v>
      </c>
      <c r="H84" s="125">
        <v>6390</v>
      </c>
      <c r="I84" s="125">
        <f t="shared" si="40"/>
        <v>613440</v>
      </c>
      <c r="J84" s="124" t="str">
        <f t="shared" si="42"/>
        <v>OK</v>
      </c>
      <c r="K84" s="125"/>
      <c r="L84" s="125">
        <f t="shared" si="43"/>
        <v>0</v>
      </c>
      <c r="M84" s="124" t="str">
        <f t="shared" si="44"/>
        <v>OK</v>
      </c>
      <c r="N84" s="125"/>
      <c r="O84" s="125">
        <f t="shared" si="45"/>
        <v>0</v>
      </c>
      <c r="P84" s="124" t="str">
        <f t="shared" si="46"/>
        <v>OK</v>
      </c>
      <c r="Q84" s="125"/>
      <c r="R84" s="125">
        <f t="shared" si="47"/>
        <v>0</v>
      </c>
      <c r="S84" s="124" t="str">
        <f t="shared" si="48"/>
        <v>OK</v>
      </c>
    </row>
    <row r="85" spans="1:19" ht="38.25" x14ac:dyDescent="0.25">
      <c r="A85" s="267" t="s">
        <v>240</v>
      </c>
      <c r="B85" s="267">
        <v>36</v>
      </c>
      <c r="C85" s="244" t="s">
        <v>241</v>
      </c>
      <c r="D85" s="243" t="s">
        <v>75</v>
      </c>
      <c r="E85" s="245">
        <v>848</v>
      </c>
      <c r="F85" s="246">
        <v>81530</v>
      </c>
      <c r="G85" s="236">
        <f t="shared" si="41"/>
        <v>69137440</v>
      </c>
      <c r="H85" s="125">
        <v>81530</v>
      </c>
      <c r="I85" s="125">
        <f t="shared" si="40"/>
        <v>69137440</v>
      </c>
      <c r="J85" s="124" t="str">
        <f t="shared" si="42"/>
        <v>OK</v>
      </c>
      <c r="K85" s="125"/>
      <c r="L85" s="125">
        <f t="shared" si="43"/>
        <v>0</v>
      </c>
      <c r="M85" s="124" t="str">
        <f t="shared" si="44"/>
        <v>OK</v>
      </c>
      <c r="N85" s="125"/>
      <c r="O85" s="125">
        <f t="shared" si="45"/>
        <v>0</v>
      </c>
      <c r="P85" s="124" t="str">
        <f t="shared" si="46"/>
        <v>OK</v>
      </c>
      <c r="Q85" s="125"/>
      <c r="R85" s="125">
        <f t="shared" si="47"/>
        <v>0</v>
      </c>
      <c r="S85" s="124" t="str">
        <f t="shared" si="48"/>
        <v>OK</v>
      </c>
    </row>
    <row r="86" spans="1:19" ht="15" x14ac:dyDescent="0.25">
      <c r="A86" s="267" t="s">
        <v>242</v>
      </c>
      <c r="B86" s="267">
        <v>37</v>
      </c>
      <c r="C86" s="244" t="s">
        <v>243</v>
      </c>
      <c r="D86" s="243" t="s">
        <v>2</v>
      </c>
      <c r="E86" s="245">
        <v>32</v>
      </c>
      <c r="F86" s="246">
        <v>71370</v>
      </c>
      <c r="G86" s="236">
        <f t="shared" si="41"/>
        <v>2283840</v>
      </c>
      <c r="H86" s="125">
        <v>71370</v>
      </c>
      <c r="I86" s="125">
        <f t="shared" si="40"/>
        <v>2283840</v>
      </c>
      <c r="J86" s="124" t="str">
        <f t="shared" si="42"/>
        <v>OK</v>
      </c>
      <c r="K86" s="125"/>
      <c r="L86" s="125">
        <f t="shared" si="43"/>
        <v>0</v>
      </c>
      <c r="M86" s="124" t="str">
        <f t="shared" si="44"/>
        <v>OK</v>
      </c>
      <c r="N86" s="125"/>
      <c r="O86" s="125">
        <f t="shared" si="45"/>
        <v>0</v>
      </c>
      <c r="P86" s="124" t="str">
        <f t="shared" si="46"/>
        <v>OK</v>
      </c>
      <c r="Q86" s="125"/>
      <c r="R86" s="125">
        <f t="shared" si="47"/>
        <v>0</v>
      </c>
      <c r="S86" s="124" t="str">
        <f t="shared" si="48"/>
        <v>OK</v>
      </c>
    </row>
    <row r="87" spans="1:19" ht="15" x14ac:dyDescent="0.25">
      <c r="A87" s="262"/>
      <c r="B87" s="262"/>
      <c r="C87" s="263" t="s">
        <v>130</v>
      </c>
      <c r="D87" s="264"/>
      <c r="E87" s="265"/>
      <c r="F87" s="266"/>
      <c r="G87" s="236"/>
      <c r="H87" s="125"/>
      <c r="I87" s="125"/>
      <c r="J87" s="124"/>
      <c r="K87" s="125"/>
      <c r="L87" s="125"/>
      <c r="M87" s="124"/>
      <c r="N87" s="125"/>
      <c r="O87" s="125"/>
      <c r="P87" s="124"/>
      <c r="Q87" s="125"/>
      <c r="R87" s="125"/>
      <c r="S87" s="124"/>
    </row>
    <row r="88" spans="1:19" ht="15" x14ac:dyDescent="0.25">
      <c r="A88" s="262">
        <v>10</v>
      </c>
      <c r="B88" s="262"/>
      <c r="C88" s="263" t="s">
        <v>244</v>
      </c>
      <c r="D88" s="264"/>
      <c r="E88" s="265"/>
      <c r="F88" s="266"/>
      <c r="G88" s="236"/>
      <c r="H88" s="125"/>
      <c r="I88" s="125"/>
      <c r="J88" s="124"/>
      <c r="K88" s="125"/>
      <c r="L88" s="125"/>
      <c r="M88" s="124"/>
      <c r="N88" s="125"/>
      <c r="O88" s="125"/>
      <c r="P88" s="124"/>
      <c r="Q88" s="125"/>
      <c r="R88" s="125"/>
      <c r="S88" s="124"/>
    </row>
    <row r="89" spans="1:19" ht="15" x14ac:dyDescent="0.25">
      <c r="A89" s="267" t="s">
        <v>245</v>
      </c>
      <c r="B89" s="267">
        <v>94</v>
      </c>
      <c r="C89" s="244" t="s">
        <v>246</v>
      </c>
      <c r="D89" s="243" t="s">
        <v>76</v>
      </c>
      <c r="E89" s="245">
        <v>1113</v>
      </c>
      <c r="F89" s="246">
        <v>21780</v>
      </c>
      <c r="G89" s="236">
        <f t="shared" si="41"/>
        <v>24241140</v>
      </c>
      <c r="H89" s="125">
        <v>21780</v>
      </c>
      <c r="I89" s="125">
        <f t="shared" si="40"/>
        <v>24241140</v>
      </c>
      <c r="J89" s="124" t="str">
        <f t="shared" si="42"/>
        <v>OK</v>
      </c>
      <c r="K89" s="125"/>
      <c r="L89" s="125">
        <f t="shared" si="43"/>
        <v>0</v>
      </c>
      <c r="M89" s="124" t="str">
        <f t="shared" si="44"/>
        <v>OK</v>
      </c>
      <c r="N89" s="125"/>
      <c r="O89" s="125">
        <f t="shared" ref="O89:O100" si="49">ROUND($E89*N89,0)</f>
        <v>0</v>
      </c>
      <c r="P89" s="124" t="str">
        <f t="shared" ref="P89:P100" si="50">+IF(N89&lt;=$F89,"OK","NO OK")</f>
        <v>OK</v>
      </c>
      <c r="Q89" s="125"/>
      <c r="R89" s="125">
        <f t="shared" ref="R89:R100" si="51">ROUND($E89*Q89,0)</f>
        <v>0</v>
      </c>
      <c r="S89" s="124" t="str">
        <f t="shared" ref="S89:S100" si="52">+IF(Q89&lt;=$F89,"OK","NO OK")</f>
        <v>OK</v>
      </c>
    </row>
    <row r="90" spans="1:19" ht="15" x14ac:dyDescent="0.25">
      <c r="A90" s="267" t="s">
        <v>247</v>
      </c>
      <c r="B90" s="267">
        <v>95</v>
      </c>
      <c r="C90" s="244" t="s">
        <v>248</v>
      </c>
      <c r="D90" s="243" t="s">
        <v>76</v>
      </c>
      <c r="E90" s="245">
        <v>67</v>
      </c>
      <c r="F90" s="246">
        <v>21780</v>
      </c>
      <c r="G90" s="236">
        <f t="shared" si="41"/>
        <v>1459260</v>
      </c>
      <c r="H90" s="125">
        <v>21780</v>
      </c>
      <c r="I90" s="125">
        <f t="shared" si="40"/>
        <v>1459260</v>
      </c>
      <c r="J90" s="124" t="str">
        <f t="shared" si="42"/>
        <v>OK</v>
      </c>
      <c r="K90" s="125"/>
      <c r="L90" s="125">
        <f t="shared" si="43"/>
        <v>0</v>
      </c>
      <c r="M90" s="124" t="str">
        <f t="shared" si="44"/>
        <v>OK</v>
      </c>
      <c r="N90" s="125"/>
      <c r="O90" s="125">
        <f t="shared" si="49"/>
        <v>0</v>
      </c>
      <c r="P90" s="124" t="str">
        <f t="shared" si="50"/>
        <v>OK</v>
      </c>
      <c r="Q90" s="125"/>
      <c r="R90" s="125">
        <f t="shared" si="51"/>
        <v>0</v>
      </c>
      <c r="S90" s="124" t="str">
        <f t="shared" si="52"/>
        <v>OK</v>
      </c>
    </row>
    <row r="91" spans="1:19" ht="15" x14ac:dyDescent="0.25">
      <c r="A91" s="267" t="s">
        <v>249</v>
      </c>
      <c r="B91" s="267">
        <v>96</v>
      </c>
      <c r="C91" s="244" t="s">
        <v>250</v>
      </c>
      <c r="D91" s="243" t="s">
        <v>76</v>
      </c>
      <c r="E91" s="245">
        <v>1712</v>
      </c>
      <c r="F91" s="246">
        <v>21780</v>
      </c>
      <c r="G91" s="236">
        <f t="shared" si="41"/>
        <v>37287360</v>
      </c>
      <c r="H91" s="125">
        <v>21780</v>
      </c>
      <c r="I91" s="125">
        <f t="shared" si="40"/>
        <v>37287360</v>
      </c>
      <c r="J91" s="124" t="str">
        <f t="shared" si="42"/>
        <v>OK</v>
      </c>
      <c r="K91" s="125"/>
      <c r="L91" s="125">
        <f t="shared" si="43"/>
        <v>0</v>
      </c>
      <c r="M91" s="124" t="str">
        <f t="shared" si="44"/>
        <v>OK</v>
      </c>
      <c r="N91" s="125"/>
      <c r="O91" s="125">
        <f t="shared" si="49"/>
        <v>0</v>
      </c>
      <c r="P91" s="124" t="str">
        <f t="shared" si="50"/>
        <v>OK</v>
      </c>
      <c r="Q91" s="125"/>
      <c r="R91" s="125">
        <f t="shared" si="51"/>
        <v>0</v>
      </c>
      <c r="S91" s="124" t="str">
        <f t="shared" si="52"/>
        <v>OK</v>
      </c>
    </row>
    <row r="92" spans="1:19" ht="15" x14ac:dyDescent="0.25">
      <c r="A92" s="267" t="s">
        <v>251</v>
      </c>
      <c r="B92" s="267">
        <v>97</v>
      </c>
      <c r="C92" s="244" t="s">
        <v>252</v>
      </c>
      <c r="D92" s="243" t="s">
        <v>76</v>
      </c>
      <c r="E92" s="245">
        <v>205.05</v>
      </c>
      <c r="F92" s="246">
        <v>21780</v>
      </c>
      <c r="G92" s="236">
        <f t="shared" si="41"/>
        <v>4465989</v>
      </c>
      <c r="H92" s="125">
        <v>21780</v>
      </c>
      <c r="I92" s="125">
        <f t="shared" si="40"/>
        <v>4465989</v>
      </c>
      <c r="J92" s="124" t="str">
        <f t="shared" si="42"/>
        <v>OK</v>
      </c>
      <c r="K92" s="125"/>
      <c r="L92" s="125">
        <f t="shared" si="43"/>
        <v>0</v>
      </c>
      <c r="M92" s="124" t="str">
        <f t="shared" si="44"/>
        <v>OK</v>
      </c>
      <c r="N92" s="125"/>
      <c r="O92" s="125">
        <f t="shared" si="49"/>
        <v>0</v>
      </c>
      <c r="P92" s="124" t="str">
        <f t="shared" si="50"/>
        <v>OK</v>
      </c>
      <c r="Q92" s="125"/>
      <c r="R92" s="125">
        <f t="shared" si="51"/>
        <v>0</v>
      </c>
      <c r="S92" s="124" t="str">
        <f t="shared" si="52"/>
        <v>OK</v>
      </c>
    </row>
    <row r="93" spans="1:19" ht="25.5" x14ac:dyDescent="0.25">
      <c r="A93" s="267" t="s">
        <v>253</v>
      </c>
      <c r="B93" s="267">
        <v>98</v>
      </c>
      <c r="C93" s="244" t="s">
        <v>254</v>
      </c>
      <c r="D93" s="243" t="s">
        <v>76</v>
      </c>
      <c r="E93" s="245">
        <v>1155</v>
      </c>
      <c r="F93" s="246">
        <v>21780</v>
      </c>
      <c r="G93" s="236">
        <f t="shared" si="41"/>
        <v>25155900</v>
      </c>
      <c r="H93" s="125">
        <v>21780</v>
      </c>
      <c r="I93" s="125">
        <f t="shared" si="40"/>
        <v>25155900</v>
      </c>
      <c r="J93" s="124" t="str">
        <f t="shared" si="42"/>
        <v>OK</v>
      </c>
      <c r="K93" s="125"/>
      <c r="L93" s="125">
        <f t="shared" si="43"/>
        <v>0</v>
      </c>
      <c r="M93" s="124" t="str">
        <f t="shared" si="44"/>
        <v>OK</v>
      </c>
      <c r="N93" s="125"/>
      <c r="O93" s="125">
        <f t="shared" si="49"/>
        <v>0</v>
      </c>
      <c r="P93" s="124" t="str">
        <f t="shared" si="50"/>
        <v>OK</v>
      </c>
      <c r="Q93" s="125"/>
      <c r="R93" s="125">
        <f t="shared" si="51"/>
        <v>0</v>
      </c>
      <c r="S93" s="124" t="str">
        <f t="shared" si="52"/>
        <v>OK</v>
      </c>
    </row>
    <row r="94" spans="1:19" ht="25.5" x14ac:dyDescent="0.25">
      <c r="A94" s="267" t="s">
        <v>255</v>
      </c>
      <c r="B94" s="267">
        <v>38</v>
      </c>
      <c r="C94" s="244" t="s">
        <v>256</v>
      </c>
      <c r="D94" s="243" t="s">
        <v>7</v>
      </c>
      <c r="E94" s="245">
        <v>540.20000000000005</v>
      </c>
      <c r="F94" s="246">
        <v>119012</v>
      </c>
      <c r="G94" s="236">
        <f t="shared" si="41"/>
        <v>64290282</v>
      </c>
      <c r="H94" s="125">
        <v>119012</v>
      </c>
      <c r="I94" s="125">
        <f t="shared" si="40"/>
        <v>64290282</v>
      </c>
      <c r="J94" s="124" t="str">
        <f t="shared" si="42"/>
        <v>OK</v>
      </c>
      <c r="K94" s="125"/>
      <c r="L94" s="125">
        <f t="shared" si="43"/>
        <v>0</v>
      </c>
      <c r="M94" s="124" t="str">
        <f t="shared" si="44"/>
        <v>OK</v>
      </c>
      <c r="N94" s="125"/>
      <c r="O94" s="125">
        <f t="shared" si="49"/>
        <v>0</v>
      </c>
      <c r="P94" s="124" t="str">
        <f t="shared" si="50"/>
        <v>OK</v>
      </c>
      <c r="Q94" s="125"/>
      <c r="R94" s="125">
        <f t="shared" si="51"/>
        <v>0</v>
      </c>
      <c r="S94" s="124" t="str">
        <f t="shared" si="52"/>
        <v>OK</v>
      </c>
    </row>
    <row r="95" spans="1:19" ht="25.5" x14ac:dyDescent="0.25">
      <c r="A95" s="267" t="s">
        <v>257</v>
      </c>
      <c r="B95" s="267">
        <v>39</v>
      </c>
      <c r="C95" s="244" t="s">
        <v>258</v>
      </c>
      <c r="D95" s="243" t="s">
        <v>76</v>
      </c>
      <c r="E95" s="245">
        <v>231.73</v>
      </c>
      <c r="F95" s="246">
        <v>21780</v>
      </c>
      <c r="G95" s="236">
        <f t="shared" si="41"/>
        <v>5047079</v>
      </c>
      <c r="H95" s="125">
        <v>21780</v>
      </c>
      <c r="I95" s="125">
        <f t="shared" si="40"/>
        <v>5047079</v>
      </c>
      <c r="J95" s="124" t="str">
        <f t="shared" si="42"/>
        <v>OK</v>
      </c>
      <c r="K95" s="125"/>
      <c r="L95" s="125">
        <f t="shared" si="43"/>
        <v>0</v>
      </c>
      <c r="M95" s="124" t="str">
        <f t="shared" si="44"/>
        <v>OK</v>
      </c>
      <c r="N95" s="125"/>
      <c r="O95" s="125">
        <f t="shared" si="49"/>
        <v>0</v>
      </c>
      <c r="P95" s="124" t="str">
        <f t="shared" si="50"/>
        <v>OK</v>
      </c>
      <c r="Q95" s="125"/>
      <c r="R95" s="125">
        <f t="shared" si="51"/>
        <v>0</v>
      </c>
      <c r="S95" s="124" t="str">
        <f t="shared" si="52"/>
        <v>OK</v>
      </c>
    </row>
    <row r="96" spans="1:19" ht="25.5" x14ac:dyDescent="0.25">
      <c r="A96" s="267" t="s">
        <v>259</v>
      </c>
      <c r="B96" s="267">
        <v>100</v>
      </c>
      <c r="C96" s="244" t="s">
        <v>260</v>
      </c>
      <c r="D96" s="243" t="s">
        <v>76</v>
      </c>
      <c r="E96" s="245">
        <v>1134.7</v>
      </c>
      <c r="F96" s="246">
        <v>21780</v>
      </c>
      <c r="G96" s="236">
        <f t="shared" si="41"/>
        <v>24713766</v>
      </c>
      <c r="H96" s="125">
        <v>21780</v>
      </c>
      <c r="I96" s="125">
        <f t="shared" si="40"/>
        <v>24713766</v>
      </c>
      <c r="J96" s="124" t="str">
        <f t="shared" si="42"/>
        <v>OK</v>
      </c>
      <c r="K96" s="125"/>
      <c r="L96" s="125">
        <f t="shared" si="43"/>
        <v>0</v>
      </c>
      <c r="M96" s="124" t="str">
        <f t="shared" si="44"/>
        <v>OK</v>
      </c>
      <c r="N96" s="125"/>
      <c r="O96" s="125">
        <f t="shared" si="49"/>
        <v>0</v>
      </c>
      <c r="P96" s="124" t="str">
        <f t="shared" si="50"/>
        <v>OK</v>
      </c>
      <c r="Q96" s="125"/>
      <c r="R96" s="125">
        <f t="shared" si="51"/>
        <v>0</v>
      </c>
      <c r="S96" s="124" t="str">
        <f t="shared" si="52"/>
        <v>OK</v>
      </c>
    </row>
    <row r="97" spans="1:19" ht="15" x14ac:dyDescent="0.25">
      <c r="A97" s="267" t="s">
        <v>261</v>
      </c>
      <c r="B97" s="267">
        <v>101</v>
      </c>
      <c r="C97" s="244" t="s">
        <v>243</v>
      </c>
      <c r="D97" s="243" t="s">
        <v>2</v>
      </c>
      <c r="E97" s="245">
        <v>28</v>
      </c>
      <c r="F97" s="246">
        <v>71370</v>
      </c>
      <c r="G97" s="236">
        <f t="shared" si="41"/>
        <v>1998360</v>
      </c>
      <c r="H97" s="125">
        <v>71370</v>
      </c>
      <c r="I97" s="125">
        <f t="shared" si="40"/>
        <v>1998360</v>
      </c>
      <c r="J97" s="124" t="str">
        <f t="shared" si="42"/>
        <v>OK</v>
      </c>
      <c r="K97" s="125"/>
      <c r="L97" s="125">
        <f t="shared" si="43"/>
        <v>0</v>
      </c>
      <c r="M97" s="124" t="str">
        <f t="shared" si="44"/>
        <v>OK</v>
      </c>
      <c r="N97" s="125"/>
      <c r="O97" s="125">
        <f t="shared" si="49"/>
        <v>0</v>
      </c>
      <c r="P97" s="124" t="str">
        <f t="shared" si="50"/>
        <v>OK</v>
      </c>
      <c r="Q97" s="125"/>
      <c r="R97" s="125">
        <f t="shared" si="51"/>
        <v>0</v>
      </c>
      <c r="S97" s="124" t="str">
        <f t="shared" si="52"/>
        <v>OK</v>
      </c>
    </row>
    <row r="98" spans="1:19" ht="51" x14ac:dyDescent="0.25">
      <c r="A98" s="267" t="s">
        <v>262</v>
      </c>
      <c r="B98" s="267">
        <v>102</v>
      </c>
      <c r="C98" s="244" t="s">
        <v>263</v>
      </c>
      <c r="D98" s="243" t="s">
        <v>75</v>
      </c>
      <c r="E98" s="245">
        <v>147.44</v>
      </c>
      <c r="F98" s="246">
        <v>82382</v>
      </c>
      <c r="G98" s="236">
        <f t="shared" si="41"/>
        <v>12146402</v>
      </c>
      <c r="H98" s="125">
        <v>82382</v>
      </c>
      <c r="I98" s="125">
        <f t="shared" si="40"/>
        <v>12146402</v>
      </c>
      <c r="J98" s="124" t="str">
        <f t="shared" si="42"/>
        <v>OK</v>
      </c>
      <c r="K98" s="125"/>
      <c r="L98" s="125">
        <f t="shared" si="43"/>
        <v>0</v>
      </c>
      <c r="M98" s="124" t="str">
        <f t="shared" si="44"/>
        <v>OK</v>
      </c>
      <c r="N98" s="125"/>
      <c r="O98" s="125">
        <f t="shared" si="49"/>
        <v>0</v>
      </c>
      <c r="P98" s="124" t="str">
        <f t="shared" si="50"/>
        <v>OK</v>
      </c>
      <c r="Q98" s="125"/>
      <c r="R98" s="125">
        <f t="shared" si="51"/>
        <v>0</v>
      </c>
      <c r="S98" s="124" t="str">
        <f t="shared" si="52"/>
        <v>OK</v>
      </c>
    </row>
    <row r="99" spans="1:19" ht="38.25" x14ac:dyDescent="0.25">
      <c r="A99" s="267" t="s">
        <v>264</v>
      </c>
      <c r="B99" s="267">
        <v>103</v>
      </c>
      <c r="C99" s="244" t="s">
        <v>265</v>
      </c>
      <c r="D99" s="243" t="s">
        <v>75</v>
      </c>
      <c r="E99" s="245">
        <v>108.96</v>
      </c>
      <c r="F99" s="246">
        <v>40478</v>
      </c>
      <c r="G99" s="236">
        <f t="shared" si="41"/>
        <v>4410483</v>
      </c>
      <c r="H99" s="125">
        <v>40478</v>
      </c>
      <c r="I99" s="125">
        <f t="shared" si="40"/>
        <v>4410483</v>
      </c>
      <c r="J99" s="124" t="str">
        <f t="shared" si="42"/>
        <v>OK</v>
      </c>
      <c r="K99" s="125"/>
      <c r="L99" s="125">
        <f t="shared" si="43"/>
        <v>0</v>
      </c>
      <c r="M99" s="124" t="str">
        <f t="shared" si="44"/>
        <v>OK</v>
      </c>
      <c r="N99" s="125"/>
      <c r="O99" s="125">
        <f t="shared" si="49"/>
        <v>0</v>
      </c>
      <c r="P99" s="124" t="str">
        <f t="shared" si="50"/>
        <v>OK</v>
      </c>
      <c r="Q99" s="125"/>
      <c r="R99" s="125">
        <f t="shared" si="51"/>
        <v>0</v>
      </c>
      <c r="S99" s="124" t="str">
        <f t="shared" si="52"/>
        <v>OK</v>
      </c>
    </row>
    <row r="100" spans="1:19" ht="38.25" x14ac:dyDescent="0.25">
      <c r="A100" s="267" t="s">
        <v>266</v>
      </c>
      <c r="B100" s="267">
        <v>104</v>
      </c>
      <c r="C100" s="244" t="s">
        <v>267</v>
      </c>
      <c r="D100" s="243" t="s">
        <v>75</v>
      </c>
      <c r="E100" s="245">
        <v>256.39999999999998</v>
      </c>
      <c r="F100" s="246">
        <v>4995</v>
      </c>
      <c r="G100" s="236">
        <f t="shared" si="41"/>
        <v>1280718</v>
      </c>
      <c r="H100" s="125">
        <v>4995</v>
      </c>
      <c r="I100" s="125">
        <f t="shared" si="40"/>
        <v>1280718</v>
      </c>
      <c r="J100" s="124" t="str">
        <f t="shared" si="42"/>
        <v>OK</v>
      </c>
      <c r="K100" s="125"/>
      <c r="L100" s="125">
        <f t="shared" si="43"/>
        <v>0</v>
      </c>
      <c r="M100" s="124" t="str">
        <f t="shared" si="44"/>
        <v>OK</v>
      </c>
      <c r="N100" s="125"/>
      <c r="O100" s="125">
        <f t="shared" si="49"/>
        <v>0</v>
      </c>
      <c r="P100" s="124" t="str">
        <f t="shared" si="50"/>
        <v>OK</v>
      </c>
      <c r="Q100" s="125"/>
      <c r="R100" s="125">
        <f t="shared" si="51"/>
        <v>0</v>
      </c>
      <c r="S100" s="124" t="str">
        <f t="shared" si="52"/>
        <v>OK</v>
      </c>
    </row>
    <row r="101" spans="1:19" ht="15" x14ac:dyDescent="0.25">
      <c r="A101" s="262"/>
      <c r="B101" s="262"/>
      <c r="C101" s="263" t="s">
        <v>130</v>
      </c>
      <c r="D101" s="268"/>
      <c r="E101" s="269"/>
      <c r="F101" s="270"/>
      <c r="G101" s="236"/>
      <c r="H101" s="125"/>
      <c r="I101" s="125"/>
      <c r="J101" s="124"/>
      <c r="K101" s="125"/>
      <c r="L101" s="125"/>
      <c r="M101" s="124"/>
      <c r="N101" s="125"/>
      <c r="O101" s="125"/>
      <c r="P101" s="124"/>
      <c r="Q101" s="125"/>
      <c r="R101" s="125"/>
      <c r="S101" s="124"/>
    </row>
    <row r="102" spans="1:19" ht="15" x14ac:dyDescent="0.25">
      <c r="A102" s="271" t="s">
        <v>268</v>
      </c>
      <c r="B102" s="271"/>
      <c r="C102" s="272" t="s">
        <v>269</v>
      </c>
      <c r="D102" s="273"/>
      <c r="E102" s="274"/>
      <c r="F102" s="275"/>
      <c r="G102" s="236"/>
      <c r="H102" s="125"/>
      <c r="I102" s="125"/>
      <c r="J102" s="124"/>
      <c r="K102" s="125"/>
      <c r="L102" s="125"/>
      <c r="M102" s="124"/>
      <c r="N102" s="125"/>
      <c r="O102" s="125"/>
      <c r="P102" s="124"/>
      <c r="Q102" s="125"/>
      <c r="R102" s="125"/>
      <c r="S102" s="124"/>
    </row>
    <row r="103" spans="1:19" ht="15" x14ac:dyDescent="0.25">
      <c r="A103" s="276">
        <v>11</v>
      </c>
      <c r="B103" s="276"/>
      <c r="C103" s="277" t="s">
        <v>270</v>
      </c>
      <c r="D103" s="278"/>
      <c r="E103" s="279"/>
      <c r="F103" s="280"/>
      <c r="G103" s="236"/>
      <c r="H103" s="125"/>
      <c r="I103" s="125"/>
      <c r="J103" s="124"/>
      <c r="K103" s="125"/>
      <c r="L103" s="125"/>
      <c r="M103" s="124"/>
      <c r="N103" s="125"/>
      <c r="O103" s="125"/>
      <c r="P103" s="124"/>
      <c r="Q103" s="125"/>
      <c r="R103" s="125"/>
      <c r="S103" s="124"/>
    </row>
    <row r="104" spans="1:19" ht="15" x14ac:dyDescent="0.25">
      <c r="A104" s="243" t="s">
        <v>271</v>
      </c>
      <c r="B104" s="243">
        <v>60</v>
      </c>
      <c r="C104" s="244" t="s">
        <v>272</v>
      </c>
      <c r="D104" s="243" t="s">
        <v>7</v>
      </c>
      <c r="E104" s="245">
        <v>565.94000000000005</v>
      </c>
      <c r="F104" s="246">
        <v>6709</v>
      </c>
      <c r="G104" s="236">
        <f t="shared" si="41"/>
        <v>3796891</v>
      </c>
      <c r="H104" s="125">
        <v>6709</v>
      </c>
      <c r="I104" s="125">
        <f t="shared" si="40"/>
        <v>3796891</v>
      </c>
      <c r="J104" s="124" t="str">
        <f t="shared" si="42"/>
        <v>OK</v>
      </c>
      <c r="K104" s="125"/>
      <c r="L104" s="125">
        <f t="shared" si="43"/>
        <v>0</v>
      </c>
      <c r="M104" s="124" t="str">
        <f t="shared" si="44"/>
        <v>OK</v>
      </c>
      <c r="N104" s="125"/>
      <c r="O104" s="125">
        <f t="shared" ref="O104:O115" si="53">ROUND($E104*N104,0)</f>
        <v>0</v>
      </c>
      <c r="P104" s="124" t="str">
        <f t="shared" ref="P104:P115" si="54">+IF(N104&lt;=$F104,"OK","NO OK")</f>
        <v>OK</v>
      </c>
      <c r="Q104" s="125"/>
      <c r="R104" s="125">
        <f t="shared" ref="R104:R115" si="55">ROUND($E104*Q104,0)</f>
        <v>0</v>
      </c>
      <c r="S104" s="124" t="str">
        <f t="shared" ref="S104:S115" si="56">+IF(Q104&lt;=$F104,"OK","NO OK")</f>
        <v>OK</v>
      </c>
    </row>
    <row r="105" spans="1:19" ht="15" x14ac:dyDescent="0.25">
      <c r="A105" s="243" t="s">
        <v>273</v>
      </c>
      <c r="B105" s="243">
        <v>61</v>
      </c>
      <c r="C105" s="244" t="s">
        <v>274</v>
      </c>
      <c r="D105" s="243" t="s">
        <v>11</v>
      </c>
      <c r="E105" s="245">
        <v>424.46</v>
      </c>
      <c r="F105" s="246">
        <v>25542</v>
      </c>
      <c r="G105" s="236">
        <f t="shared" si="41"/>
        <v>10841557</v>
      </c>
      <c r="H105" s="125">
        <v>25542</v>
      </c>
      <c r="I105" s="125">
        <f t="shared" si="40"/>
        <v>10841557</v>
      </c>
      <c r="J105" s="124" t="str">
        <f t="shared" si="42"/>
        <v>OK</v>
      </c>
      <c r="K105" s="125"/>
      <c r="L105" s="125">
        <f t="shared" si="43"/>
        <v>0</v>
      </c>
      <c r="M105" s="124" t="str">
        <f t="shared" si="44"/>
        <v>OK</v>
      </c>
      <c r="N105" s="125"/>
      <c r="O105" s="125">
        <f t="shared" si="53"/>
        <v>0</v>
      </c>
      <c r="P105" s="124" t="str">
        <f t="shared" si="54"/>
        <v>OK</v>
      </c>
      <c r="Q105" s="125"/>
      <c r="R105" s="125">
        <f t="shared" si="55"/>
        <v>0</v>
      </c>
      <c r="S105" s="124" t="str">
        <f t="shared" si="56"/>
        <v>OK</v>
      </c>
    </row>
    <row r="106" spans="1:19" ht="63.75" x14ac:dyDescent="0.25">
      <c r="A106" s="243" t="s">
        <v>275</v>
      </c>
      <c r="B106" s="243">
        <v>62</v>
      </c>
      <c r="C106" s="244" t="s">
        <v>276</v>
      </c>
      <c r="D106" s="243" t="s">
        <v>11</v>
      </c>
      <c r="E106" s="245">
        <v>169.78</v>
      </c>
      <c r="F106" s="246">
        <v>129940</v>
      </c>
      <c r="G106" s="236">
        <f t="shared" si="41"/>
        <v>22061213</v>
      </c>
      <c r="H106" s="125">
        <v>129940</v>
      </c>
      <c r="I106" s="125">
        <f t="shared" si="40"/>
        <v>22061213</v>
      </c>
      <c r="J106" s="124" t="str">
        <f t="shared" si="42"/>
        <v>OK</v>
      </c>
      <c r="K106" s="125"/>
      <c r="L106" s="125">
        <f t="shared" si="43"/>
        <v>0</v>
      </c>
      <c r="M106" s="124" t="str">
        <f t="shared" si="44"/>
        <v>OK</v>
      </c>
      <c r="N106" s="125"/>
      <c r="O106" s="125">
        <f t="shared" si="53"/>
        <v>0</v>
      </c>
      <c r="P106" s="124" t="str">
        <f t="shared" si="54"/>
        <v>OK</v>
      </c>
      <c r="Q106" s="125"/>
      <c r="R106" s="125">
        <f t="shared" si="55"/>
        <v>0</v>
      </c>
      <c r="S106" s="124" t="str">
        <f t="shared" si="56"/>
        <v>OK</v>
      </c>
    </row>
    <row r="107" spans="1:19" ht="76.5" x14ac:dyDescent="0.25">
      <c r="A107" s="243" t="s">
        <v>277</v>
      </c>
      <c r="B107" s="243">
        <v>8</v>
      </c>
      <c r="C107" s="244" t="s">
        <v>135</v>
      </c>
      <c r="D107" s="243" t="s">
        <v>11</v>
      </c>
      <c r="E107" s="245">
        <v>84.89</v>
      </c>
      <c r="F107" s="246">
        <v>133901</v>
      </c>
      <c r="G107" s="236">
        <f t="shared" si="41"/>
        <v>11366856</v>
      </c>
      <c r="H107" s="125">
        <v>133901</v>
      </c>
      <c r="I107" s="125">
        <f t="shared" si="40"/>
        <v>11366856</v>
      </c>
      <c r="J107" s="124" t="str">
        <f t="shared" si="42"/>
        <v>OK</v>
      </c>
      <c r="K107" s="125"/>
      <c r="L107" s="125">
        <f t="shared" si="43"/>
        <v>0</v>
      </c>
      <c r="M107" s="124" t="str">
        <f t="shared" si="44"/>
        <v>OK</v>
      </c>
      <c r="N107" s="125"/>
      <c r="O107" s="125">
        <f t="shared" si="53"/>
        <v>0</v>
      </c>
      <c r="P107" s="124" t="str">
        <f t="shared" si="54"/>
        <v>OK</v>
      </c>
      <c r="Q107" s="125"/>
      <c r="R107" s="125">
        <f t="shared" si="55"/>
        <v>0</v>
      </c>
      <c r="S107" s="124" t="str">
        <f t="shared" si="56"/>
        <v>OK</v>
      </c>
    </row>
    <row r="108" spans="1:19" ht="51" x14ac:dyDescent="0.25">
      <c r="A108" s="243" t="s">
        <v>278</v>
      </c>
      <c r="B108" s="243">
        <v>64</v>
      </c>
      <c r="C108" s="244" t="s">
        <v>279</v>
      </c>
      <c r="D108" s="243" t="s">
        <v>11</v>
      </c>
      <c r="E108" s="245">
        <v>169.78</v>
      </c>
      <c r="F108" s="246">
        <v>129940</v>
      </c>
      <c r="G108" s="236">
        <f t="shared" si="41"/>
        <v>22061213</v>
      </c>
      <c r="H108" s="125">
        <v>129940</v>
      </c>
      <c r="I108" s="125">
        <f t="shared" si="40"/>
        <v>22061213</v>
      </c>
      <c r="J108" s="124" t="str">
        <f t="shared" si="42"/>
        <v>OK</v>
      </c>
      <c r="K108" s="125"/>
      <c r="L108" s="125">
        <f t="shared" si="43"/>
        <v>0</v>
      </c>
      <c r="M108" s="124" t="str">
        <f t="shared" si="44"/>
        <v>OK</v>
      </c>
      <c r="N108" s="125"/>
      <c r="O108" s="125">
        <f t="shared" si="53"/>
        <v>0</v>
      </c>
      <c r="P108" s="124" t="str">
        <f t="shared" si="54"/>
        <v>OK</v>
      </c>
      <c r="Q108" s="125"/>
      <c r="R108" s="125">
        <f t="shared" si="55"/>
        <v>0</v>
      </c>
      <c r="S108" s="124" t="str">
        <f t="shared" si="56"/>
        <v>OK</v>
      </c>
    </row>
    <row r="109" spans="1:19" ht="25.5" x14ac:dyDescent="0.25">
      <c r="A109" s="243" t="s">
        <v>280</v>
      </c>
      <c r="B109" s="243">
        <v>74</v>
      </c>
      <c r="C109" s="244" t="s">
        <v>281</v>
      </c>
      <c r="D109" s="243" t="s">
        <v>11</v>
      </c>
      <c r="E109" s="245">
        <v>29.62</v>
      </c>
      <c r="F109" s="246">
        <v>678419</v>
      </c>
      <c r="G109" s="236">
        <f t="shared" si="41"/>
        <v>20094771</v>
      </c>
      <c r="H109" s="125">
        <v>678419</v>
      </c>
      <c r="I109" s="125">
        <f t="shared" si="40"/>
        <v>20094771</v>
      </c>
      <c r="J109" s="124" t="str">
        <f t="shared" si="42"/>
        <v>OK</v>
      </c>
      <c r="K109" s="125"/>
      <c r="L109" s="125">
        <f t="shared" si="43"/>
        <v>0</v>
      </c>
      <c r="M109" s="124" t="str">
        <f t="shared" si="44"/>
        <v>OK</v>
      </c>
      <c r="N109" s="125"/>
      <c r="O109" s="125">
        <f t="shared" si="53"/>
        <v>0</v>
      </c>
      <c r="P109" s="124" t="str">
        <f t="shared" si="54"/>
        <v>OK</v>
      </c>
      <c r="Q109" s="125"/>
      <c r="R109" s="125">
        <f t="shared" si="55"/>
        <v>0</v>
      </c>
      <c r="S109" s="124" t="str">
        <f t="shared" si="56"/>
        <v>OK</v>
      </c>
    </row>
    <row r="110" spans="1:19" ht="25.5" x14ac:dyDescent="0.25">
      <c r="A110" s="243" t="s">
        <v>282</v>
      </c>
      <c r="B110" s="243">
        <v>84</v>
      </c>
      <c r="C110" s="244" t="s">
        <v>283</v>
      </c>
      <c r="D110" s="243" t="s">
        <v>76</v>
      </c>
      <c r="E110" s="245">
        <v>1939</v>
      </c>
      <c r="F110" s="246">
        <v>4946</v>
      </c>
      <c r="G110" s="236">
        <f t="shared" si="41"/>
        <v>9590294</v>
      </c>
      <c r="H110" s="125">
        <v>4946</v>
      </c>
      <c r="I110" s="125">
        <f t="shared" si="40"/>
        <v>9590294</v>
      </c>
      <c r="J110" s="124" t="str">
        <f t="shared" si="42"/>
        <v>OK</v>
      </c>
      <c r="K110" s="125"/>
      <c r="L110" s="125">
        <f t="shared" si="43"/>
        <v>0</v>
      </c>
      <c r="M110" s="124" t="str">
        <f t="shared" si="44"/>
        <v>OK</v>
      </c>
      <c r="N110" s="125"/>
      <c r="O110" s="125">
        <f t="shared" si="53"/>
        <v>0</v>
      </c>
      <c r="P110" s="124" t="str">
        <f t="shared" si="54"/>
        <v>OK</v>
      </c>
      <c r="Q110" s="125"/>
      <c r="R110" s="125">
        <f t="shared" si="55"/>
        <v>0</v>
      </c>
      <c r="S110" s="124" t="str">
        <f t="shared" si="56"/>
        <v>OK</v>
      </c>
    </row>
    <row r="111" spans="1:19" ht="15" x14ac:dyDescent="0.25">
      <c r="A111" s="243" t="s">
        <v>284</v>
      </c>
      <c r="B111" s="243">
        <v>40</v>
      </c>
      <c r="C111" s="244" t="s">
        <v>285</v>
      </c>
      <c r="D111" s="243" t="s">
        <v>7</v>
      </c>
      <c r="E111" s="245">
        <v>54</v>
      </c>
      <c r="F111" s="246">
        <v>30113</v>
      </c>
      <c r="G111" s="236">
        <f t="shared" si="41"/>
        <v>1626102</v>
      </c>
      <c r="H111" s="125">
        <v>30113</v>
      </c>
      <c r="I111" s="125">
        <f t="shared" si="40"/>
        <v>1626102</v>
      </c>
      <c r="J111" s="124" t="str">
        <f t="shared" si="42"/>
        <v>OK</v>
      </c>
      <c r="K111" s="125"/>
      <c r="L111" s="125">
        <f t="shared" si="43"/>
        <v>0</v>
      </c>
      <c r="M111" s="124" t="str">
        <f t="shared" si="44"/>
        <v>OK</v>
      </c>
      <c r="N111" s="125"/>
      <c r="O111" s="125">
        <f t="shared" si="53"/>
        <v>0</v>
      </c>
      <c r="P111" s="124" t="str">
        <f t="shared" si="54"/>
        <v>OK</v>
      </c>
      <c r="Q111" s="125"/>
      <c r="R111" s="125">
        <f t="shared" si="55"/>
        <v>0</v>
      </c>
      <c r="S111" s="124" t="str">
        <f t="shared" si="56"/>
        <v>OK</v>
      </c>
    </row>
    <row r="112" spans="1:19" ht="25.5" x14ac:dyDescent="0.25">
      <c r="A112" s="243" t="s">
        <v>286</v>
      </c>
      <c r="B112" s="243">
        <v>6</v>
      </c>
      <c r="C112" s="244" t="s">
        <v>129</v>
      </c>
      <c r="D112" s="243" t="s">
        <v>11</v>
      </c>
      <c r="E112" s="245">
        <v>551.79999999999995</v>
      </c>
      <c r="F112" s="246">
        <v>24780</v>
      </c>
      <c r="G112" s="236">
        <f t="shared" si="41"/>
        <v>13673604</v>
      </c>
      <c r="H112" s="125">
        <v>24780</v>
      </c>
      <c r="I112" s="125">
        <f t="shared" si="40"/>
        <v>13673604</v>
      </c>
      <c r="J112" s="124" t="str">
        <f t="shared" si="42"/>
        <v>OK</v>
      </c>
      <c r="K112" s="125"/>
      <c r="L112" s="125">
        <f t="shared" si="43"/>
        <v>0</v>
      </c>
      <c r="M112" s="124" t="str">
        <f t="shared" si="44"/>
        <v>OK</v>
      </c>
      <c r="N112" s="125"/>
      <c r="O112" s="125">
        <f t="shared" si="53"/>
        <v>0</v>
      </c>
      <c r="P112" s="124" t="str">
        <f t="shared" si="54"/>
        <v>OK</v>
      </c>
      <c r="Q112" s="125"/>
      <c r="R112" s="125">
        <f t="shared" si="55"/>
        <v>0</v>
      </c>
      <c r="S112" s="124" t="str">
        <f t="shared" si="56"/>
        <v>OK</v>
      </c>
    </row>
    <row r="113" spans="1:19" ht="15" x14ac:dyDescent="0.25">
      <c r="A113" s="243" t="s">
        <v>287</v>
      </c>
      <c r="B113" s="243">
        <v>59</v>
      </c>
      <c r="C113" s="244" t="s">
        <v>288</v>
      </c>
      <c r="D113" s="243" t="s">
        <v>7</v>
      </c>
      <c r="E113" s="245">
        <v>47.62</v>
      </c>
      <c r="F113" s="246">
        <v>17057</v>
      </c>
      <c r="G113" s="236">
        <f t="shared" si="41"/>
        <v>812254</v>
      </c>
      <c r="H113" s="125">
        <v>17057</v>
      </c>
      <c r="I113" s="125">
        <f t="shared" si="40"/>
        <v>812254</v>
      </c>
      <c r="J113" s="124" t="str">
        <f t="shared" si="42"/>
        <v>OK</v>
      </c>
      <c r="K113" s="125"/>
      <c r="L113" s="125">
        <f t="shared" si="43"/>
        <v>0</v>
      </c>
      <c r="M113" s="124" t="str">
        <f t="shared" si="44"/>
        <v>OK</v>
      </c>
      <c r="N113" s="125"/>
      <c r="O113" s="125">
        <f t="shared" si="53"/>
        <v>0</v>
      </c>
      <c r="P113" s="124" t="str">
        <f t="shared" si="54"/>
        <v>OK</v>
      </c>
      <c r="Q113" s="125"/>
      <c r="R113" s="125">
        <f t="shared" si="55"/>
        <v>0</v>
      </c>
      <c r="S113" s="124" t="str">
        <f t="shared" si="56"/>
        <v>OK</v>
      </c>
    </row>
    <row r="114" spans="1:19" ht="25.5" x14ac:dyDescent="0.25">
      <c r="A114" s="243" t="s">
        <v>289</v>
      </c>
      <c r="B114" s="243">
        <v>105</v>
      </c>
      <c r="C114" s="244" t="s">
        <v>290</v>
      </c>
      <c r="D114" s="243" t="s">
        <v>7</v>
      </c>
      <c r="E114" s="245">
        <v>156.05000000000001</v>
      </c>
      <c r="F114" s="246">
        <v>44085</v>
      </c>
      <c r="G114" s="236">
        <f t="shared" si="41"/>
        <v>6879464</v>
      </c>
      <c r="H114" s="125">
        <v>44085</v>
      </c>
      <c r="I114" s="125">
        <f t="shared" si="40"/>
        <v>6879464</v>
      </c>
      <c r="J114" s="124" t="str">
        <f t="shared" si="42"/>
        <v>OK</v>
      </c>
      <c r="K114" s="125"/>
      <c r="L114" s="125">
        <f t="shared" si="43"/>
        <v>0</v>
      </c>
      <c r="M114" s="124" t="str">
        <f t="shared" si="44"/>
        <v>OK</v>
      </c>
      <c r="N114" s="125"/>
      <c r="O114" s="125">
        <f t="shared" si="53"/>
        <v>0</v>
      </c>
      <c r="P114" s="124" t="str">
        <f t="shared" si="54"/>
        <v>OK</v>
      </c>
      <c r="Q114" s="125"/>
      <c r="R114" s="125">
        <f t="shared" si="55"/>
        <v>0</v>
      </c>
      <c r="S114" s="124" t="str">
        <f t="shared" si="56"/>
        <v>OK</v>
      </c>
    </row>
    <row r="115" spans="1:19" ht="38.25" x14ac:dyDescent="0.25">
      <c r="A115" s="243" t="s">
        <v>291</v>
      </c>
      <c r="B115" s="243">
        <v>106</v>
      </c>
      <c r="C115" s="244" t="s">
        <v>292</v>
      </c>
      <c r="D115" s="243" t="s">
        <v>11</v>
      </c>
      <c r="E115" s="245">
        <v>43.69</v>
      </c>
      <c r="F115" s="246">
        <v>24780</v>
      </c>
      <c r="G115" s="236">
        <f t="shared" si="41"/>
        <v>1082638</v>
      </c>
      <c r="H115" s="125">
        <v>24780</v>
      </c>
      <c r="I115" s="125">
        <f t="shared" si="40"/>
        <v>1082638</v>
      </c>
      <c r="J115" s="124" t="str">
        <f t="shared" si="42"/>
        <v>OK</v>
      </c>
      <c r="K115" s="125"/>
      <c r="L115" s="125">
        <f t="shared" si="43"/>
        <v>0</v>
      </c>
      <c r="M115" s="124" t="str">
        <f t="shared" si="44"/>
        <v>OK</v>
      </c>
      <c r="N115" s="125"/>
      <c r="O115" s="125">
        <f t="shared" si="53"/>
        <v>0</v>
      </c>
      <c r="P115" s="124" t="str">
        <f t="shared" si="54"/>
        <v>OK</v>
      </c>
      <c r="Q115" s="125"/>
      <c r="R115" s="125">
        <f t="shared" si="55"/>
        <v>0</v>
      </c>
      <c r="S115" s="124" t="str">
        <f t="shared" si="56"/>
        <v>OK</v>
      </c>
    </row>
    <row r="116" spans="1:19" ht="15" x14ac:dyDescent="0.25">
      <c r="A116" s="276"/>
      <c r="B116" s="276"/>
      <c r="C116" s="281" t="s">
        <v>130</v>
      </c>
      <c r="D116" s="276"/>
      <c r="E116" s="282"/>
      <c r="F116" s="283"/>
      <c r="G116" s="236"/>
      <c r="H116" s="125"/>
      <c r="I116" s="125"/>
      <c r="J116" s="124"/>
      <c r="K116" s="125"/>
      <c r="L116" s="125"/>
      <c r="M116" s="124"/>
      <c r="N116" s="125"/>
      <c r="O116" s="125"/>
      <c r="P116" s="124"/>
      <c r="Q116" s="125"/>
      <c r="R116" s="125"/>
      <c r="S116" s="124"/>
    </row>
    <row r="117" spans="1:19" ht="15" x14ac:dyDescent="0.25">
      <c r="A117" s="276">
        <v>12</v>
      </c>
      <c r="B117" s="276"/>
      <c r="C117" s="281" t="s">
        <v>293</v>
      </c>
      <c r="D117" s="278"/>
      <c r="E117" s="284"/>
      <c r="F117" s="280"/>
      <c r="G117" s="236"/>
      <c r="H117" s="125"/>
      <c r="I117" s="125"/>
      <c r="J117" s="124"/>
      <c r="K117" s="125"/>
      <c r="L117" s="125"/>
      <c r="M117" s="124"/>
      <c r="N117" s="125"/>
      <c r="O117" s="125"/>
      <c r="P117" s="124"/>
      <c r="Q117" s="125"/>
      <c r="R117" s="125"/>
      <c r="S117" s="124"/>
    </row>
    <row r="118" spans="1:19" ht="15" x14ac:dyDescent="0.25">
      <c r="A118" s="243" t="s">
        <v>294</v>
      </c>
      <c r="B118" s="243">
        <v>60</v>
      </c>
      <c r="C118" s="244" t="s">
        <v>272</v>
      </c>
      <c r="D118" s="243" t="s">
        <v>7</v>
      </c>
      <c r="E118" s="245">
        <v>1945.98</v>
      </c>
      <c r="F118" s="246">
        <v>6709</v>
      </c>
      <c r="G118" s="236">
        <f t="shared" si="41"/>
        <v>13055580</v>
      </c>
      <c r="H118" s="125">
        <v>6709</v>
      </c>
      <c r="I118" s="125">
        <f t="shared" si="40"/>
        <v>13055580</v>
      </c>
      <c r="J118" s="124" t="str">
        <f t="shared" si="42"/>
        <v>OK</v>
      </c>
      <c r="K118" s="125"/>
      <c r="L118" s="125">
        <f t="shared" si="43"/>
        <v>0</v>
      </c>
      <c r="M118" s="124" t="str">
        <f t="shared" si="44"/>
        <v>OK</v>
      </c>
      <c r="N118" s="125"/>
      <c r="O118" s="125">
        <f t="shared" ref="O118:O128" si="57">ROUND($E118*N118,0)</f>
        <v>0</v>
      </c>
      <c r="P118" s="124" t="str">
        <f t="shared" ref="P118:P128" si="58">+IF(N118&lt;=$F118,"OK","NO OK")</f>
        <v>OK</v>
      </c>
      <c r="Q118" s="125"/>
      <c r="R118" s="125">
        <f t="shared" ref="R118:R128" si="59">ROUND($E118*Q118,0)</f>
        <v>0</v>
      </c>
      <c r="S118" s="124" t="str">
        <f t="shared" ref="S118:S128" si="60">+IF(Q118&lt;=$F118,"OK","NO OK")</f>
        <v>OK</v>
      </c>
    </row>
    <row r="119" spans="1:19" ht="25.5" x14ac:dyDescent="0.25">
      <c r="A119" s="243" t="s">
        <v>295</v>
      </c>
      <c r="B119" s="243">
        <v>89</v>
      </c>
      <c r="C119" s="244" t="s">
        <v>296</v>
      </c>
      <c r="D119" s="243" t="s">
        <v>11</v>
      </c>
      <c r="E119" s="245">
        <v>667.42</v>
      </c>
      <c r="F119" s="246">
        <v>11376</v>
      </c>
      <c r="G119" s="236">
        <f t="shared" si="41"/>
        <v>7592570</v>
      </c>
      <c r="H119" s="125">
        <v>11376</v>
      </c>
      <c r="I119" s="125">
        <f t="shared" si="40"/>
        <v>7592570</v>
      </c>
      <c r="J119" s="124" t="str">
        <f t="shared" si="42"/>
        <v>OK</v>
      </c>
      <c r="K119" s="125"/>
      <c r="L119" s="125">
        <f t="shared" si="43"/>
        <v>0</v>
      </c>
      <c r="M119" s="124" t="str">
        <f t="shared" si="44"/>
        <v>OK</v>
      </c>
      <c r="N119" s="125"/>
      <c r="O119" s="125">
        <f t="shared" si="57"/>
        <v>0</v>
      </c>
      <c r="P119" s="124" t="str">
        <f t="shared" si="58"/>
        <v>OK</v>
      </c>
      <c r="Q119" s="125"/>
      <c r="R119" s="125">
        <f t="shared" si="59"/>
        <v>0</v>
      </c>
      <c r="S119" s="124" t="str">
        <f t="shared" si="60"/>
        <v>OK</v>
      </c>
    </row>
    <row r="120" spans="1:19" ht="63.75" x14ac:dyDescent="0.25">
      <c r="A120" s="243" t="s">
        <v>297</v>
      </c>
      <c r="B120" s="243">
        <v>63</v>
      </c>
      <c r="C120" s="244" t="s">
        <v>298</v>
      </c>
      <c r="D120" s="243" t="s">
        <v>11</v>
      </c>
      <c r="E120" s="245">
        <v>250.28</v>
      </c>
      <c r="F120" s="246">
        <v>129940</v>
      </c>
      <c r="G120" s="236">
        <f t="shared" si="41"/>
        <v>32521383</v>
      </c>
      <c r="H120" s="125">
        <v>129940</v>
      </c>
      <c r="I120" s="125">
        <f t="shared" si="40"/>
        <v>32521383</v>
      </c>
      <c r="J120" s="124" t="str">
        <f t="shared" si="42"/>
        <v>OK</v>
      </c>
      <c r="K120" s="125"/>
      <c r="L120" s="125">
        <f t="shared" si="43"/>
        <v>0</v>
      </c>
      <c r="M120" s="124" t="str">
        <f t="shared" si="44"/>
        <v>OK</v>
      </c>
      <c r="N120" s="125"/>
      <c r="O120" s="125">
        <f t="shared" si="57"/>
        <v>0</v>
      </c>
      <c r="P120" s="124" t="str">
        <f t="shared" si="58"/>
        <v>OK</v>
      </c>
      <c r="Q120" s="125"/>
      <c r="R120" s="125">
        <f t="shared" si="59"/>
        <v>0</v>
      </c>
      <c r="S120" s="124" t="str">
        <f t="shared" si="60"/>
        <v>OK</v>
      </c>
    </row>
    <row r="121" spans="1:19" ht="76.5" x14ac:dyDescent="0.25">
      <c r="A121" s="243" t="s">
        <v>299</v>
      </c>
      <c r="B121" s="243">
        <v>109</v>
      </c>
      <c r="C121" s="244" t="s">
        <v>300</v>
      </c>
      <c r="D121" s="243" t="s">
        <v>11</v>
      </c>
      <c r="E121" s="245">
        <v>166.85</v>
      </c>
      <c r="F121" s="246">
        <v>133901</v>
      </c>
      <c r="G121" s="236">
        <f t="shared" si="41"/>
        <v>22341382</v>
      </c>
      <c r="H121" s="125">
        <v>133901</v>
      </c>
      <c r="I121" s="125">
        <f t="shared" si="40"/>
        <v>22341382</v>
      </c>
      <c r="J121" s="124" t="str">
        <f t="shared" si="42"/>
        <v>OK</v>
      </c>
      <c r="K121" s="125"/>
      <c r="L121" s="125">
        <f t="shared" si="43"/>
        <v>0</v>
      </c>
      <c r="M121" s="124" t="str">
        <f t="shared" si="44"/>
        <v>OK</v>
      </c>
      <c r="N121" s="125"/>
      <c r="O121" s="125">
        <f t="shared" si="57"/>
        <v>0</v>
      </c>
      <c r="P121" s="124" t="str">
        <f t="shared" si="58"/>
        <v>OK</v>
      </c>
      <c r="Q121" s="125"/>
      <c r="R121" s="125">
        <f t="shared" si="59"/>
        <v>0</v>
      </c>
      <c r="S121" s="124" t="str">
        <f t="shared" si="60"/>
        <v>OK</v>
      </c>
    </row>
    <row r="122" spans="1:19" ht="25.5" x14ac:dyDescent="0.25">
      <c r="A122" s="243" t="s">
        <v>301</v>
      </c>
      <c r="B122" s="243">
        <v>75</v>
      </c>
      <c r="C122" s="244" t="s">
        <v>302</v>
      </c>
      <c r="D122" s="243" t="s">
        <v>11</v>
      </c>
      <c r="E122" s="245">
        <v>75.61</v>
      </c>
      <c r="F122" s="246">
        <v>678419</v>
      </c>
      <c r="G122" s="236">
        <f t="shared" si="41"/>
        <v>51295261</v>
      </c>
      <c r="H122" s="125">
        <v>678419</v>
      </c>
      <c r="I122" s="125">
        <f t="shared" si="40"/>
        <v>51295261</v>
      </c>
      <c r="J122" s="124" t="str">
        <f t="shared" si="42"/>
        <v>OK</v>
      </c>
      <c r="K122" s="125"/>
      <c r="L122" s="125">
        <f t="shared" si="43"/>
        <v>0</v>
      </c>
      <c r="M122" s="124" t="str">
        <f t="shared" si="44"/>
        <v>OK</v>
      </c>
      <c r="N122" s="125"/>
      <c r="O122" s="125">
        <f t="shared" si="57"/>
        <v>0</v>
      </c>
      <c r="P122" s="124" t="str">
        <f t="shared" si="58"/>
        <v>OK</v>
      </c>
      <c r="Q122" s="125"/>
      <c r="R122" s="125">
        <f t="shared" si="59"/>
        <v>0</v>
      </c>
      <c r="S122" s="124" t="str">
        <f t="shared" si="60"/>
        <v>OK</v>
      </c>
    </row>
    <row r="123" spans="1:19" ht="25.5" x14ac:dyDescent="0.25">
      <c r="A123" s="243" t="s">
        <v>303</v>
      </c>
      <c r="B123" s="243">
        <v>85</v>
      </c>
      <c r="C123" s="244" t="s">
        <v>304</v>
      </c>
      <c r="D123" s="243" t="s">
        <v>76</v>
      </c>
      <c r="E123" s="245">
        <v>7365.12</v>
      </c>
      <c r="F123" s="246">
        <v>4946</v>
      </c>
      <c r="G123" s="236">
        <f t="shared" si="41"/>
        <v>36427884</v>
      </c>
      <c r="H123" s="125">
        <v>4946</v>
      </c>
      <c r="I123" s="125">
        <f t="shared" si="40"/>
        <v>36427884</v>
      </c>
      <c r="J123" s="124" t="str">
        <f t="shared" si="42"/>
        <v>OK</v>
      </c>
      <c r="K123" s="125"/>
      <c r="L123" s="125">
        <f t="shared" si="43"/>
        <v>0</v>
      </c>
      <c r="M123" s="124" t="str">
        <f t="shared" si="44"/>
        <v>OK</v>
      </c>
      <c r="N123" s="125"/>
      <c r="O123" s="125">
        <f t="shared" si="57"/>
        <v>0</v>
      </c>
      <c r="P123" s="124" t="str">
        <f t="shared" si="58"/>
        <v>OK</v>
      </c>
      <c r="Q123" s="125"/>
      <c r="R123" s="125">
        <f t="shared" si="59"/>
        <v>0</v>
      </c>
      <c r="S123" s="124" t="str">
        <f t="shared" si="60"/>
        <v>OK</v>
      </c>
    </row>
    <row r="124" spans="1:19" ht="25.5" x14ac:dyDescent="0.25">
      <c r="A124" s="243" t="s">
        <v>305</v>
      </c>
      <c r="B124" s="243">
        <v>6</v>
      </c>
      <c r="C124" s="244" t="s">
        <v>129</v>
      </c>
      <c r="D124" s="243" t="s">
        <v>11</v>
      </c>
      <c r="E124" s="245">
        <v>867.64</v>
      </c>
      <c r="F124" s="246">
        <v>24780</v>
      </c>
      <c r="G124" s="236">
        <f t="shared" si="41"/>
        <v>21500119</v>
      </c>
      <c r="H124" s="125">
        <v>24780</v>
      </c>
      <c r="I124" s="125">
        <f t="shared" si="40"/>
        <v>21500119</v>
      </c>
      <c r="J124" s="124" t="str">
        <f t="shared" si="42"/>
        <v>OK</v>
      </c>
      <c r="K124" s="125"/>
      <c r="L124" s="125">
        <f t="shared" si="43"/>
        <v>0</v>
      </c>
      <c r="M124" s="124" t="str">
        <f t="shared" si="44"/>
        <v>OK</v>
      </c>
      <c r="N124" s="125"/>
      <c r="O124" s="125">
        <f t="shared" si="57"/>
        <v>0</v>
      </c>
      <c r="P124" s="124" t="str">
        <f t="shared" si="58"/>
        <v>OK</v>
      </c>
      <c r="Q124" s="125"/>
      <c r="R124" s="125">
        <f t="shared" si="59"/>
        <v>0</v>
      </c>
      <c r="S124" s="124" t="str">
        <f t="shared" si="60"/>
        <v>OK</v>
      </c>
    </row>
    <row r="125" spans="1:19" ht="15" x14ac:dyDescent="0.25">
      <c r="A125" s="243" t="s">
        <v>306</v>
      </c>
      <c r="B125" s="243">
        <v>40</v>
      </c>
      <c r="C125" s="244" t="s">
        <v>285</v>
      </c>
      <c r="D125" s="243" t="s">
        <v>7</v>
      </c>
      <c r="E125" s="245">
        <v>252.04</v>
      </c>
      <c r="F125" s="246">
        <v>30113</v>
      </c>
      <c r="G125" s="236">
        <f t="shared" si="41"/>
        <v>7589681</v>
      </c>
      <c r="H125" s="125">
        <v>30113</v>
      </c>
      <c r="I125" s="125">
        <f t="shared" si="40"/>
        <v>7589681</v>
      </c>
      <c r="J125" s="124" t="str">
        <f t="shared" si="42"/>
        <v>OK</v>
      </c>
      <c r="K125" s="125"/>
      <c r="L125" s="125">
        <f t="shared" si="43"/>
        <v>0</v>
      </c>
      <c r="M125" s="124" t="str">
        <f t="shared" si="44"/>
        <v>OK</v>
      </c>
      <c r="N125" s="125"/>
      <c r="O125" s="125">
        <f t="shared" si="57"/>
        <v>0</v>
      </c>
      <c r="P125" s="124" t="str">
        <f t="shared" si="58"/>
        <v>OK</v>
      </c>
      <c r="Q125" s="125"/>
      <c r="R125" s="125">
        <f t="shared" si="59"/>
        <v>0</v>
      </c>
      <c r="S125" s="124" t="str">
        <f t="shared" si="60"/>
        <v>OK</v>
      </c>
    </row>
    <row r="126" spans="1:19" ht="25.5" x14ac:dyDescent="0.25">
      <c r="A126" s="243" t="s">
        <v>307</v>
      </c>
      <c r="B126" s="243">
        <v>107</v>
      </c>
      <c r="C126" s="244" t="s">
        <v>308</v>
      </c>
      <c r="D126" s="243" t="s">
        <v>11</v>
      </c>
      <c r="E126" s="245">
        <v>78.650000000000006</v>
      </c>
      <c r="F126" s="246">
        <v>707214</v>
      </c>
      <c r="G126" s="236">
        <f t="shared" si="41"/>
        <v>55622381</v>
      </c>
      <c r="H126" s="125">
        <v>707214</v>
      </c>
      <c r="I126" s="125">
        <f t="shared" si="40"/>
        <v>55622381</v>
      </c>
      <c r="J126" s="124" t="str">
        <f t="shared" si="42"/>
        <v>OK</v>
      </c>
      <c r="K126" s="125"/>
      <c r="L126" s="125">
        <f t="shared" si="43"/>
        <v>0</v>
      </c>
      <c r="M126" s="124" t="str">
        <f t="shared" si="44"/>
        <v>OK</v>
      </c>
      <c r="N126" s="125"/>
      <c r="O126" s="125">
        <f t="shared" si="57"/>
        <v>0</v>
      </c>
      <c r="P126" s="124" t="str">
        <f t="shared" si="58"/>
        <v>OK</v>
      </c>
      <c r="Q126" s="125"/>
      <c r="R126" s="125">
        <f t="shared" si="59"/>
        <v>0</v>
      </c>
      <c r="S126" s="124" t="str">
        <f t="shared" si="60"/>
        <v>OK</v>
      </c>
    </row>
    <row r="127" spans="1:19" ht="15" x14ac:dyDescent="0.25">
      <c r="A127" s="243" t="s">
        <v>309</v>
      </c>
      <c r="B127" s="243">
        <v>56</v>
      </c>
      <c r="C127" s="244" t="s">
        <v>310</v>
      </c>
      <c r="D127" s="243" t="s">
        <v>7</v>
      </c>
      <c r="E127" s="245">
        <v>524.34</v>
      </c>
      <c r="F127" s="246">
        <v>8043</v>
      </c>
      <c r="G127" s="236">
        <f t="shared" si="41"/>
        <v>4217267</v>
      </c>
      <c r="H127" s="125">
        <v>8043</v>
      </c>
      <c r="I127" s="125">
        <f t="shared" si="40"/>
        <v>4217267</v>
      </c>
      <c r="J127" s="124" t="str">
        <f t="shared" si="42"/>
        <v>OK</v>
      </c>
      <c r="K127" s="125"/>
      <c r="L127" s="125">
        <f t="shared" si="43"/>
        <v>0</v>
      </c>
      <c r="M127" s="124" t="str">
        <f t="shared" si="44"/>
        <v>OK</v>
      </c>
      <c r="N127" s="125"/>
      <c r="O127" s="125">
        <f t="shared" si="57"/>
        <v>0</v>
      </c>
      <c r="P127" s="124" t="str">
        <f t="shared" si="58"/>
        <v>OK</v>
      </c>
      <c r="Q127" s="125"/>
      <c r="R127" s="125">
        <f t="shared" si="59"/>
        <v>0</v>
      </c>
      <c r="S127" s="124" t="str">
        <f t="shared" si="60"/>
        <v>OK</v>
      </c>
    </row>
    <row r="128" spans="1:19" ht="76.5" x14ac:dyDescent="0.25">
      <c r="A128" s="243" t="s">
        <v>311</v>
      </c>
      <c r="B128" s="243">
        <v>10</v>
      </c>
      <c r="C128" s="244" t="s">
        <v>312</v>
      </c>
      <c r="D128" s="243" t="s">
        <v>11</v>
      </c>
      <c r="E128" s="245">
        <v>333.71</v>
      </c>
      <c r="F128" s="246">
        <v>38698</v>
      </c>
      <c r="G128" s="236">
        <f t="shared" si="41"/>
        <v>12913910</v>
      </c>
      <c r="H128" s="125">
        <v>38698</v>
      </c>
      <c r="I128" s="125">
        <f t="shared" si="40"/>
        <v>12913910</v>
      </c>
      <c r="J128" s="124" t="str">
        <f t="shared" si="42"/>
        <v>OK</v>
      </c>
      <c r="K128" s="125"/>
      <c r="L128" s="125">
        <f t="shared" si="43"/>
        <v>0</v>
      </c>
      <c r="M128" s="124" t="str">
        <f t="shared" si="44"/>
        <v>OK</v>
      </c>
      <c r="N128" s="125"/>
      <c r="O128" s="125">
        <f t="shared" si="57"/>
        <v>0</v>
      </c>
      <c r="P128" s="124" t="str">
        <f t="shared" si="58"/>
        <v>OK</v>
      </c>
      <c r="Q128" s="125"/>
      <c r="R128" s="125">
        <f t="shared" si="59"/>
        <v>0</v>
      </c>
      <c r="S128" s="124" t="str">
        <f t="shared" si="60"/>
        <v>OK</v>
      </c>
    </row>
    <row r="129" spans="1:19" ht="15" x14ac:dyDescent="0.25">
      <c r="A129" s="276"/>
      <c r="B129" s="276"/>
      <c r="C129" s="277" t="s">
        <v>130</v>
      </c>
      <c r="D129" s="276"/>
      <c r="E129" s="282"/>
      <c r="F129" s="283"/>
      <c r="G129" s="236"/>
      <c r="H129" s="125"/>
      <c r="I129" s="125"/>
      <c r="J129" s="124"/>
      <c r="K129" s="125"/>
      <c r="L129" s="125"/>
      <c r="M129" s="124"/>
      <c r="N129" s="125"/>
      <c r="O129" s="125"/>
      <c r="P129" s="124"/>
      <c r="Q129" s="125"/>
      <c r="R129" s="125"/>
      <c r="S129" s="124"/>
    </row>
    <row r="130" spans="1:19" ht="15" x14ac:dyDescent="0.25">
      <c r="A130" s="276"/>
      <c r="B130" s="276"/>
      <c r="C130" s="281" t="s">
        <v>313</v>
      </c>
      <c r="D130" s="278"/>
      <c r="E130" s="284"/>
      <c r="F130" s="280"/>
      <c r="G130" s="236"/>
      <c r="H130" s="125"/>
      <c r="I130" s="125"/>
      <c r="J130" s="124"/>
      <c r="K130" s="125"/>
      <c r="L130" s="125"/>
      <c r="M130" s="124"/>
      <c r="N130" s="125"/>
      <c r="O130" s="125"/>
      <c r="P130" s="124"/>
      <c r="Q130" s="125"/>
      <c r="R130" s="125"/>
      <c r="S130" s="124"/>
    </row>
    <row r="131" spans="1:19" ht="15" x14ac:dyDescent="0.25">
      <c r="A131" s="276">
        <v>13</v>
      </c>
      <c r="B131" s="276"/>
      <c r="C131" s="281" t="s">
        <v>314</v>
      </c>
      <c r="D131" s="281"/>
      <c r="E131" s="285"/>
      <c r="F131" s="286"/>
      <c r="G131" s="236"/>
      <c r="H131" s="125"/>
      <c r="I131" s="125"/>
      <c r="J131" s="124"/>
      <c r="K131" s="125"/>
      <c r="L131" s="125"/>
      <c r="M131" s="124"/>
      <c r="N131" s="125"/>
      <c r="O131" s="125"/>
      <c r="P131" s="124"/>
      <c r="Q131" s="125"/>
      <c r="R131" s="125"/>
      <c r="S131" s="124"/>
    </row>
    <row r="132" spans="1:19" ht="15" x14ac:dyDescent="0.25">
      <c r="A132" s="243" t="s">
        <v>315</v>
      </c>
      <c r="B132" s="243">
        <v>90</v>
      </c>
      <c r="C132" s="244" t="s">
        <v>316</v>
      </c>
      <c r="D132" s="243" t="s">
        <v>11</v>
      </c>
      <c r="E132" s="245">
        <v>13.6</v>
      </c>
      <c r="F132" s="246">
        <v>11376</v>
      </c>
      <c r="G132" s="236">
        <f t="shared" si="41"/>
        <v>154714</v>
      </c>
      <c r="H132" s="125">
        <v>11376</v>
      </c>
      <c r="I132" s="125">
        <f t="shared" si="40"/>
        <v>154714</v>
      </c>
      <c r="J132" s="124" t="str">
        <f t="shared" si="42"/>
        <v>OK</v>
      </c>
      <c r="K132" s="125"/>
      <c r="L132" s="125">
        <f t="shared" si="43"/>
        <v>0</v>
      </c>
      <c r="M132" s="124" t="str">
        <f t="shared" si="44"/>
        <v>OK</v>
      </c>
      <c r="N132" s="125"/>
      <c r="O132" s="125">
        <f t="shared" ref="O132:O139" si="61">ROUND($E132*N132,0)</f>
        <v>0</v>
      </c>
      <c r="P132" s="124" t="str">
        <f t="shared" ref="P132:P139" si="62">+IF(N132&lt;=$F132,"OK","NO OK")</f>
        <v>OK</v>
      </c>
      <c r="Q132" s="125"/>
      <c r="R132" s="125">
        <f t="shared" ref="R132:R139" si="63">ROUND($E132*Q132,0)</f>
        <v>0</v>
      </c>
      <c r="S132" s="124" t="str">
        <f t="shared" ref="S132:S139" si="64">+IF(Q132&lt;=$F132,"OK","NO OK")</f>
        <v>OK</v>
      </c>
    </row>
    <row r="133" spans="1:19" ht="15" x14ac:dyDescent="0.25">
      <c r="A133" s="243" t="s">
        <v>317</v>
      </c>
      <c r="B133" s="243">
        <v>41</v>
      </c>
      <c r="C133" s="244" t="s">
        <v>318</v>
      </c>
      <c r="D133" s="243" t="s">
        <v>7</v>
      </c>
      <c r="E133" s="245">
        <v>3</v>
      </c>
      <c r="F133" s="246">
        <v>16833</v>
      </c>
      <c r="G133" s="236">
        <f t="shared" si="41"/>
        <v>50499</v>
      </c>
      <c r="H133" s="125">
        <v>16833</v>
      </c>
      <c r="I133" s="125">
        <f t="shared" si="40"/>
        <v>50499</v>
      </c>
      <c r="J133" s="124" t="str">
        <f t="shared" si="42"/>
        <v>OK</v>
      </c>
      <c r="K133" s="125"/>
      <c r="L133" s="125">
        <f t="shared" si="43"/>
        <v>0</v>
      </c>
      <c r="M133" s="124" t="str">
        <f t="shared" si="44"/>
        <v>OK</v>
      </c>
      <c r="N133" s="125"/>
      <c r="O133" s="125">
        <f t="shared" si="61"/>
        <v>0</v>
      </c>
      <c r="P133" s="124" t="str">
        <f t="shared" si="62"/>
        <v>OK</v>
      </c>
      <c r="Q133" s="125"/>
      <c r="R133" s="125">
        <f t="shared" si="63"/>
        <v>0</v>
      </c>
      <c r="S133" s="124" t="str">
        <f t="shared" si="64"/>
        <v>OK</v>
      </c>
    </row>
    <row r="134" spans="1:19" ht="15" x14ac:dyDescent="0.25">
      <c r="A134" s="243" t="s">
        <v>319</v>
      </c>
      <c r="B134" s="243">
        <v>42</v>
      </c>
      <c r="C134" s="244" t="s">
        <v>320</v>
      </c>
      <c r="D134" s="243" t="s">
        <v>7</v>
      </c>
      <c r="E134" s="245">
        <v>7.98</v>
      </c>
      <c r="F134" s="246">
        <v>49905</v>
      </c>
      <c r="G134" s="236">
        <f t="shared" si="41"/>
        <v>398242</v>
      </c>
      <c r="H134" s="125">
        <v>49905</v>
      </c>
      <c r="I134" s="125">
        <f t="shared" si="40"/>
        <v>398242</v>
      </c>
      <c r="J134" s="124" t="str">
        <f t="shared" si="42"/>
        <v>OK</v>
      </c>
      <c r="K134" s="125"/>
      <c r="L134" s="125">
        <f t="shared" si="43"/>
        <v>0</v>
      </c>
      <c r="M134" s="124" t="str">
        <f t="shared" si="44"/>
        <v>OK</v>
      </c>
      <c r="N134" s="125"/>
      <c r="O134" s="125">
        <f t="shared" si="61"/>
        <v>0</v>
      </c>
      <c r="P134" s="124" t="str">
        <f t="shared" si="62"/>
        <v>OK</v>
      </c>
      <c r="Q134" s="125"/>
      <c r="R134" s="125">
        <f t="shared" si="63"/>
        <v>0</v>
      </c>
      <c r="S134" s="124" t="str">
        <f t="shared" si="64"/>
        <v>OK</v>
      </c>
    </row>
    <row r="135" spans="1:19" ht="25.5" x14ac:dyDescent="0.25">
      <c r="A135" s="243" t="s">
        <v>321</v>
      </c>
      <c r="B135" s="243">
        <v>43</v>
      </c>
      <c r="C135" s="244" t="s">
        <v>322</v>
      </c>
      <c r="D135" s="243" t="s">
        <v>7</v>
      </c>
      <c r="E135" s="245">
        <v>7.8</v>
      </c>
      <c r="F135" s="246">
        <v>38559</v>
      </c>
      <c r="G135" s="236">
        <f t="shared" si="41"/>
        <v>300760</v>
      </c>
      <c r="H135" s="125">
        <v>38559</v>
      </c>
      <c r="I135" s="125">
        <f t="shared" si="40"/>
        <v>300760</v>
      </c>
      <c r="J135" s="124" t="str">
        <f t="shared" si="42"/>
        <v>OK</v>
      </c>
      <c r="K135" s="125"/>
      <c r="L135" s="125">
        <f t="shared" si="43"/>
        <v>0</v>
      </c>
      <c r="M135" s="124" t="str">
        <f t="shared" si="44"/>
        <v>OK</v>
      </c>
      <c r="N135" s="125"/>
      <c r="O135" s="125">
        <f t="shared" si="61"/>
        <v>0</v>
      </c>
      <c r="P135" s="124" t="str">
        <f t="shared" si="62"/>
        <v>OK</v>
      </c>
      <c r="Q135" s="125"/>
      <c r="R135" s="125">
        <f t="shared" si="63"/>
        <v>0</v>
      </c>
      <c r="S135" s="124" t="str">
        <f t="shared" si="64"/>
        <v>OK</v>
      </c>
    </row>
    <row r="136" spans="1:19" ht="25.5" x14ac:dyDescent="0.25">
      <c r="A136" s="243" t="s">
        <v>323</v>
      </c>
      <c r="B136" s="243">
        <v>44</v>
      </c>
      <c r="C136" s="244" t="s">
        <v>324</v>
      </c>
      <c r="D136" s="243" t="s">
        <v>7</v>
      </c>
      <c r="E136" s="245">
        <v>33.99</v>
      </c>
      <c r="F136" s="246">
        <v>68815</v>
      </c>
      <c r="G136" s="236">
        <f t="shared" si="41"/>
        <v>2339022</v>
      </c>
      <c r="H136" s="125">
        <v>68815</v>
      </c>
      <c r="I136" s="125">
        <f t="shared" si="40"/>
        <v>2339022</v>
      </c>
      <c r="J136" s="124" t="str">
        <f t="shared" si="42"/>
        <v>OK</v>
      </c>
      <c r="K136" s="125"/>
      <c r="L136" s="125">
        <f t="shared" si="43"/>
        <v>0</v>
      </c>
      <c r="M136" s="124" t="str">
        <f t="shared" si="44"/>
        <v>OK</v>
      </c>
      <c r="N136" s="125"/>
      <c r="O136" s="125">
        <f t="shared" si="61"/>
        <v>0</v>
      </c>
      <c r="P136" s="124" t="str">
        <f t="shared" si="62"/>
        <v>OK</v>
      </c>
      <c r="Q136" s="125"/>
      <c r="R136" s="125">
        <f t="shared" si="63"/>
        <v>0</v>
      </c>
      <c r="S136" s="124" t="str">
        <f t="shared" si="64"/>
        <v>OK</v>
      </c>
    </row>
    <row r="137" spans="1:19" ht="25.5" x14ac:dyDescent="0.25">
      <c r="A137" s="243" t="s">
        <v>325</v>
      </c>
      <c r="B137" s="243">
        <v>45</v>
      </c>
      <c r="C137" s="244" t="s">
        <v>326</v>
      </c>
      <c r="D137" s="243" t="s">
        <v>75</v>
      </c>
      <c r="E137" s="245">
        <v>97.52</v>
      </c>
      <c r="F137" s="246">
        <v>57862</v>
      </c>
      <c r="G137" s="236">
        <f t="shared" si="41"/>
        <v>5642702</v>
      </c>
      <c r="H137" s="125">
        <v>57862</v>
      </c>
      <c r="I137" s="125">
        <f t="shared" ref="I137:I200" si="65">ROUND($E137*H137,0)</f>
        <v>5642702</v>
      </c>
      <c r="J137" s="124" t="str">
        <f t="shared" si="42"/>
        <v>OK</v>
      </c>
      <c r="K137" s="125"/>
      <c r="L137" s="125">
        <f t="shared" si="43"/>
        <v>0</v>
      </c>
      <c r="M137" s="124" t="str">
        <f t="shared" si="44"/>
        <v>OK</v>
      </c>
      <c r="N137" s="125"/>
      <c r="O137" s="125">
        <f t="shared" si="61"/>
        <v>0</v>
      </c>
      <c r="P137" s="124" t="str">
        <f t="shared" si="62"/>
        <v>OK</v>
      </c>
      <c r="Q137" s="125"/>
      <c r="R137" s="125">
        <f t="shared" si="63"/>
        <v>0</v>
      </c>
      <c r="S137" s="124" t="str">
        <f t="shared" si="64"/>
        <v>OK</v>
      </c>
    </row>
    <row r="138" spans="1:19" ht="15" x14ac:dyDescent="0.25">
      <c r="A138" s="243" t="s">
        <v>327</v>
      </c>
      <c r="B138" s="243">
        <v>46</v>
      </c>
      <c r="C138" s="244" t="s">
        <v>328</v>
      </c>
      <c r="D138" s="243" t="s">
        <v>11</v>
      </c>
      <c r="E138" s="245">
        <v>13.91</v>
      </c>
      <c r="F138" s="246">
        <v>74785</v>
      </c>
      <c r="G138" s="236">
        <f t="shared" ref="G138:G201" si="66">ROUND($E138*F138,0)</f>
        <v>1040259</v>
      </c>
      <c r="H138" s="125">
        <v>74785</v>
      </c>
      <c r="I138" s="125">
        <f t="shared" si="65"/>
        <v>1040259</v>
      </c>
      <c r="J138" s="124" t="str">
        <f t="shared" si="42"/>
        <v>OK</v>
      </c>
      <c r="K138" s="125"/>
      <c r="L138" s="125">
        <f t="shared" si="43"/>
        <v>0</v>
      </c>
      <c r="M138" s="124" t="str">
        <f t="shared" si="44"/>
        <v>OK</v>
      </c>
      <c r="N138" s="125"/>
      <c r="O138" s="125">
        <f t="shared" si="61"/>
        <v>0</v>
      </c>
      <c r="P138" s="124" t="str">
        <f t="shared" si="62"/>
        <v>OK</v>
      </c>
      <c r="Q138" s="125"/>
      <c r="R138" s="125">
        <f t="shared" si="63"/>
        <v>0</v>
      </c>
      <c r="S138" s="124" t="str">
        <f t="shared" si="64"/>
        <v>OK</v>
      </c>
    </row>
    <row r="139" spans="1:19" ht="25.5" x14ac:dyDescent="0.25">
      <c r="A139" s="243" t="s">
        <v>329</v>
      </c>
      <c r="B139" s="243">
        <v>47</v>
      </c>
      <c r="C139" s="244" t="s">
        <v>330</v>
      </c>
      <c r="D139" s="243" t="s">
        <v>7</v>
      </c>
      <c r="E139" s="245">
        <v>30</v>
      </c>
      <c r="F139" s="246">
        <v>90244</v>
      </c>
      <c r="G139" s="236">
        <f t="shared" si="66"/>
        <v>2707320</v>
      </c>
      <c r="H139" s="125">
        <v>90244</v>
      </c>
      <c r="I139" s="125">
        <f t="shared" si="65"/>
        <v>2707320</v>
      </c>
      <c r="J139" s="124" t="str">
        <f t="shared" ref="J139:J202" si="67">+IF(H139&lt;=$F139,"OK","NO OK")</f>
        <v>OK</v>
      </c>
      <c r="K139" s="125"/>
      <c r="L139" s="125">
        <f t="shared" ref="L139:L202" si="68">ROUND($E139*K139,0)</f>
        <v>0</v>
      </c>
      <c r="M139" s="124" t="str">
        <f t="shared" ref="M139:M202" si="69">+IF(K139&lt;=$F139,"OK","NO OK")</f>
        <v>OK</v>
      </c>
      <c r="N139" s="125"/>
      <c r="O139" s="125">
        <f t="shared" si="61"/>
        <v>0</v>
      </c>
      <c r="P139" s="124" t="str">
        <f t="shared" si="62"/>
        <v>OK</v>
      </c>
      <c r="Q139" s="125"/>
      <c r="R139" s="125">
        <f t="shared" si="63"/>
        <v>0</v>
      </c>
      <c r="S139" s="124" t="str">
        <f t="shared" si="64"/>
        <v>OK</v>
      </c>
    </row>
    <row r="140" spans="1:19" ht="15" x14ac:dyDescent="0.25">
      <c r="A140" s="278"/>
      <c r="B140" s="278"/>
      <c r="C140" s="277" t="s">
        <v>130</v>
      </c>
      <c r="D140" s="276"/>
      <c r="E140" s="284"/>
      <c r="F140" s="283"/>
      <c r="G140" s="236"/>
      <c r="H140" s="125"/>
      <c r="I140" s="125"/>
      <c r="J140" s="124"/>
      <c r="K140" s="125"/>
      <c r="L140" s="125"/>
      <c r="M140" s="124"/>
      <c r="N140" s="125"/>
      <c r="O140" s="125"/>
      <c r="P140" s="124"/>
      <c r="Q140" s="125"/>
      <c r="R140" s="125"/>
      <c r="S140" s="124"/>
    </row>
    <row r="141" spans="1:19" ht="15" x14ac:dyDescent="0.25">
      <c r="A141" s="276">
        <v>14</v>
      </c>
      <c r="B141" s="276"/>
      <c r="C141" s="277" t="s">
        <v>331</v>
      </c>
      <c r="D141" s="277"/>
      <c r="E141" s="284"/>
      <c r="F141" s="283"/>
      <c r="G141" s="236"/>
      <c r="H141" s="125"/>
      <c r="I141" s="125"/>
      <c r="J141" s="124"/>
      <c r="K141" s="125"/>
      <c r="L141" s="125"/>
      <c r="M141" s="124"/>
      <c r="N141" s="125"/>
      <c r="O141" s="125"/>
      <c r="P141" s="124"/>
      <c r="Q141" s="125"/>
      <c r="R141" s="125"/>
      <c r="S141" s="124"/>
    </row>
    <row r="142" spans="1:19" ht="15" x14ac:dyDescent="0.25">
      <c r="A142" s="243" t="s">
        <v>332</v>
      </c>
      <c r="B142" s="243">
        <v>90</v>
      </c>
      <c r="C142" s="244" t="s">
        <v>316</v>
      </c>
      <c r="D142" s="243" t="s">
        <v>11</v>
      </c>
      <c r="E142" s="245">
        <v>6.27</v>
      </c>
      <c r="F142" s="246">
        <v>11376</v>
      </c>
      <c r="G142" s="236">
        <f t="shared" si="66"/>
        <v>71328</v>
      </c>
      <c r="H142" s="125">
        <v>11376</v>
      </c>
      <c r="I142" s="125">
        <f t="shared" si="65"/>
        <v>71328</v>
      </c>
      <c r="J142" s="124" t="str">
        <f t="shared" si="67"/>
        <v>OK</v>
      </c>
      <c r="K142" s="125"/>
      <c r="L142" s="125">
        <f t="shared" si="68"/>
        <v>0</v>
      </c>
      <c r="M142" s="124" t="str">
        <f t="shared" si="69"/>
        <v>OK</v>
      </c>
      <c r="N142" s="125"/>
      <c r="O142" s="125">
        <f t="shared" ref="O142:O149" si="70">ROUND($E142*N142,0)</f>
        <v>0</v>
      </c>
      <c r="P142" s="124" t="str">
        <f t="shared" ref="P142:P149" si="71">+IF(N142&lt;=$F142,"OK","NO OK")</f>
        <v>OK</v>
      </c>
      <c r="Q142" s="125"/>
      <c r="R142" s="125">
        <f t="shared" ref="R142:R149" si="72">ROUND($E142*Q142,0)</f>
        <v>0</v>
      </c>
      <c r="S142" s="124" t="str">
        <f t="shared" ref="S142:S149" si="73">+IF(Q142&lt;=$F142,"OK","NO OK")</f>
        <v>OK</v>
      </c>
    </row>
    <row r="143" spans="1:19" ht="15" x14ac:dyDescent="0.25">
      <c r="A143" s="243" t="s">
        <v>333</v>
      </c>
      <c r="B143" s="243">
        <v>48</v>
      </c>
      <c r="C143" s="244" t="s">
        <v>334</v>
      </c>
      <c r="D143" s="243" t="s">
        <v>11</v>
      </c>
      <c r="E143" s="245">
        <v>3.13</v>
      </c>
      <c r="F143" s="246">
        <v>743157</v>
      </c>
      <c r="G143" s="236">
        <f t="shared" si="66"/>
        <v>2326081</v>
      </c>
      <c r="H143" s="125">
        <v>743157</v>
      </c>
      <c r="I143" s="125">
        <f t="shared" si="65"/>
        <v>2326081</v>
      </c>
      <c r="J143" s="124" t="str">
        <f t="shared" si="67"/>
        <v>OK</v>
      </c>
      <c r="K143" s="125"/>
      <c r="L143" s="125">
        <f t="shared" si="68"/>
        <v>0</v>
      </c>
      <c r="M143" s="124" t="str">
        <f t="shared" si="69"/>
        <v>OK</v>
      </c>
      <c r="N143" s="125"/>
      <c r="O143" s="125">
        <f t="shared" si="70"/>
        <v>0</v>
      </c>
      <c r="P143" s="124" t="str">
        <f t="shared" si="71"/>
        <v>OK</v>
      </c>
      <c r="Q143" s="125"/>
      <c r="R143" s="125">
        <f t="shared" si="72"/>
        <v>0</v>
      </c>
      <c r="S143" s="124" t="str">
        <f t="shared" si="73"/>
        <v>OK</v>
      </c>
    </row>
    <row r="144" spans="1:19" ht="15" x14ac:dyDescent="0.25">
      <c r="A144" s="243" t="s">
        <v>335</v>
      </c>
      <c r="B144" s="243">
        <v>46</v>
      </c>
      <c r="C144" s="244" t="s">
        <v>328</v>
      </c>
      <c r="D144" s="243" t="s">
        <v>11</v>
      </c>
      <c r="E144" s="245">
        <v>1.56</v>
      </c>
      <c r="F144" s="246">
        <v>74785</v>
      </c>
      <c r="G144" s="236">
        <f t="shared" si="66"/>
        <v>116665</v>
      </c>
      <c r="H144" s="125">
        <v>74785</v>
      </c>
      <c r="I144" s="125">
        <f t="shared" si="65"/>
        <v>116665</v>
      </c>
      <c r="J144" s="124" t="str">
        <f t="shared" si="67"/>
        <v>OK</v>
      </c>
      <c r="K144" s="125"/>
      <c r="L144" s="125">
        <f t="shared" si="68"/>
        <v>0</v>
      </c>
      <c r="M144" s="124" t="str">
        <f t="shared" si="69"/>
        <v>OK</v>
      </c>
      <c r="N144" s="125"/>
      <c r="O144" s="125">
        <f t="shared" si="70"/>
        <v>0</v>
      </c>
      <c r="P144" s="124" t="str">
        <f t="shared" si="71"/>
        <v>OK</v>
      </c>
      <c r="Q144" s="125"/>
      <c r="R144" s="125">
        <f t="shared" si="72"/>
        <v>0</v>
      </c>
      <c r="S144" s="124" t="str">
        <f t="shared" si="73"/>
        <v>OK</v>
      </c>
    </row>
    <row r="145" spans="1:19" ht="15" x14ac:dyDescent="0.25">
      <c r="A145" s="243" t="s">
        <v>336</v>
      </c>
      <c r="B145" s="243">
        <v>49</v>
      </c>
      <c r="C145" s="244" t="s">
        <v>337</v>
      </c>
      <c r="D145" s="243" t="s">
        <v>11</v>
      </c>
      <c r="E145" s="245">
        <v>2.5499999999999998</v>
      </c>
      <c r="F145" s="246">
        <v>826779</v>
      </c>
      <c r="G145" s="236">
        <f t="shared" si="66"/>
        <v>2108286</v>
      </c>
      <c r="H145" s="125">
        <v>826779</v>
      </c>
      <c r="I145" s="125">
        <f t="shared" si="65"/>
        <v>2108286</v>
      </c>
      <c r="J145" s="124" t="str">
        <f t="shared" si="67"/>
        <v>OK</v>
      </c>
      <c r="K145" s="125"/>
      <c r="L145" s="125">
        <f t="shared" si="68"/>
        <v>0</v>
      </c>
      <c r="M145" s="124" t="str">
        <f t="shared" si="69"/>
        <v>OK</v>
      </c>
      <c r="N145" s="125"/>
      <c r="O145" s="125">
        <f t="shared" si="70"/>
        <v>0</v>
      </c>
      <c r="P145" s="124" t="str">
        <f t="shared" si="71"/>
        <v>OK</v>
      </c>
      <c r="Q145" s="125"/>
      <c r="R145" s="125">
        <f t="shared" si="72"/>
        <v>0</v>
      </c>
      <c r="S145" s="124" t="str">
        <f t="shared" si="73"/>
        <v>OK</v>
      </c>
    </row>
    <row r="146" spans="1:19" ht="25.5" x14ac:dyDescent="0.25">
      <c r="A146" s="243" t="s">
        <v>338</v>
      </c>
      <c r="B146" s="243">
        <v>110</v>
      </c>
      <c r="C146" s="244" t="s">
        <v>339</v>
      </c>
      <c r="D146" s="243" t="s">
        <v>11</v>
      </c>
      <c r="E146" s="245">
        <v>0.28999999999999998</v>
      </c>
      <c r="F146" s="246">
        <v>743157</v>
      </c>
      <c r="G146" s="236">
        <f t="shared" si="66"/>
        <v>215516</v>
      </c>
      <c r="H146" s="125">
        <v>743157</v>
      </c>
      <c r="I146" s="125">
        <f t="shared" si="65"/>
        <v>215516</v>
      </c>
      <c r="J146" s="124" t="str">
        <f t="shared" si="67"/>
        <v>OK</v>
      </c>
      <c r="K146" s="125"/>
      <c r="L146" s="125">
        <f t="shared" si="68"/>
        <v>0</v>
      </c>
      <c r="M146" s="124" t="str">
        <f t="shared" si="69"/>
        <v>OK</v>
      </c>
      <c r="N146" s="125"/>
      <c r="O146" s="125">
        <f t="shared" si="70"/>
        <v>0</v>
      </c>
      <c r="P146" s="124" t="str">
        <f t="shared" si="71"/>
        <v>OK</v>
      </c>
      <c r="Q146" s="125"/>
      <c r="R146" s="125">
        <f t="shared" si="72"/>
        <v>0</v>
      </c>
      <c r="S146" s="124" t="str">
        <f t="shared" si="73"/>
        <v>OK</v>
      </c>
    </row>
    <row r="147" spans="1:19" ht="25.5" x14ac:dyDescent="0.25">
      <c r="A147" s="243" t="s">
        <v>340</v>
      </c>
      <c r="B147" s="243">
        <v>111</v>
      </c>
      <c r="C147" s="244" t="s">
        <v>341</v>
      </c>
      <c r="D147" s="243" t="s">
        <v>76</v>
      </c>
      <c r="E147" s="245">
        <v>328.84</v>
      </c>
      <c r="F147" s="246">
        <v>4946</v>
      </c>
      <c r="G147" s="236">
        <f t="shared" si="66"/>
        <v>1626443</v>
      </c>
      <c r="H147" s="125">
        <v>4946</v>
      </c>
      <c r="I147" s="125">
        <f t="shared" si="65"/>
        <v>1626443</v>
      </c>
      <c r="J147" s="124" t="str">
        <f t="shared" si="67"/>
        <v>OK</v>
      </c>
      <c r="K147" s="125"/>
      <c r="L147" s="125">
        <f t="shared" si="68"/>
        <v>0</v>
      </c>
      <c r="M147" s="124" t="str">
        <f t="shared" si="69"/>
        <v>OK</v>
      </c>
      <c r="N147" s="125"/>
      <c r="O147" s="125">
        <f t="shared" si="70"/>
        <v>0</v>
      </c>
      <c r="P147" s="124" t="str">
        <f t="shared" si="71"/>
        <v>OK</v>
      </c>
      <c r="Q147" s="125"/>
      <c r="R147" s="125">
        <f t="shared" si="72"/>
        <v>0</v>
      </c>
      <c r="S147" s="124" t="str">
        <f t="shared" si="73"/>
        <v>OK</v>
      </c>
    </row>
    <row r="148" spans="1:19" ht="15" x14ac:dyDescent="0.25">
      <c r="A148" s="243" t="s">
        <v>342</v>
      </c>
      <c r="B148" s="243">
        <v>112</v>
      </c>
      <c r="C148" s="244" t="s">
        <v>343</v>
      </c>
      <c r="D148" s="243" t="s">
        <v>75</v>
      </c>
      <c r="E148" s="245">
        <v>22.5</v>
      </c>
      <c r="F148" s="246">
        <v>255439</v>
      </c>
      <c r="G148" s="236">
        <f t="shared" si="66"/>
        <v>5747378</v>
      </c>
      <c r="H148" s="125">
        <v>255439</v>
      </c>
      <c r="I148" s="125">
        <f t="shared" si="65"/>
        <v>5747378</v>
      </c>
      <c r="J148" s="124" t="str">
        <f t="shared" si="67"/>
        <v>OK</v>
      </c>
      <c r="K148" s="125"/>
      <c r="L148" s="125">
        <f t="shared" si="68"/>
        <v>0</v>
      </c>
      <c r="M148" s="124" t="str">
        <f t="shared" si="69"/>
        <v>OK</v>
      </c>
      <c r="N148" s="125"/>
      <c r="O148" s="125">
        <f t="shared" si="70"/>
        <v>0</v>
      </c>
      <c r="P148" s="124" t="str">
        <f t="shared" si="71"/>
        <v>OK</v>
      </c>
      <c r="Q148" s="125"/>
      <c r="R148" s="125">
        <f t="shared" si="72"/>
        <v>0</v>
      </c>
      <c r="S148" s="124" t="str">
        <f t="shared" si="73"/>
        <v>OK</v>
      </c>
    </row>
    <row r="149" spans="1:19" ht="15" x14ac:dyDescent="0.25">
      <c r="A149" s="243" t="s">
        <v>344</v>
      </c>
      <c r="B149" s="243"/>
      <c r="C149" s="244" t="s">
        <v>345</v>
      </c>
      <c r="D149" s="243" t="s">
        <v>2</v>
      </c>
      <c r="E149" s="245">
        <v>1</v>
      </c>
      <c r="F149" s="246">
        <v>5300000</v>
      </c>
      <c r="G149" s="236">
        <f t="shared" si="66"/>
        <v>5300000</v>
      </c>
      <c r="H149" s="125">
        <v>5300000</v>
      </c>
      <c r="I149" s="125">
        <f t="shared" si="65"/>
        <v>5300000</v>
      </c>
      <c r="J149" s="124" t="str">
        <f t="shared" si="67"/>
        <v>OK</v>
      </c>
      <c r="K149" s="125"/>
      <c r="L149" s="125">
        <f t="shared" si="68"/>
        <v>0</v>
      </c>
      <c r="M149" s="124" t="str">
        <f t="shared" si="69"/>
        <v>OK</v>
      </c>
      <c r="N149" s="125"/>
      <c r="O149" s="125">
        <f t="shared" si="70"/>
        <v>0</v>
      </c>
      <c r="P149" s="124" t="str">
        <f t="shared" si="71"/>
        <v>OK</v>
      </c>
      <c r="Q149" s="125"/>
      <c r="R149" s="125">
        <f t="shared" si="72"/>
        <v>0</v>
      </c>
      <c r="S149" s="124" t="str">
        <f t="shared" si="73"/>
        <v>OK</v>
      </c>
    </row>
    <row r="150" spans="1:19" ht="15" x14ac:dyDescent="0.25">
      <c r="A150" s="278"/>
      <c r="B150" s="278"/>
      <c r="C150" s="277" t="s">
        <v>130</v>
      </c>
      <c r="D150" s="276"/>
      <c r="E150" s="284"/>
      <c r="F150" s="286"/>
      <c r="G150" s="236"/>
      <c r="H150" s="125"/>
      <c r="I150" s="125"/>
      <c r="J150" s="124"/>
      <c r="K150" s="125"/>
      <c r="L150" s="125"/>
      <c r="M150" s="124"/>
      <c r="N150" s="125"/>
      <c r="O150" s="125"/>
      <c r="P150" s="124"/>
      <c r="Q150" s="125"/>
      <c r="R150" s="125"/>
      <c r="S150" s="124"/>
    </row>
    <row r="151" spans="1:19" ht="15" x14ac:dyDescent="0.25">
      <c r="A151" s="276">
        <v>15</v>
      </c>
      <c r="B151" s="276"/>
      <c r="C151" s="281" t="s">
        <v>346</v>
      </c>
      <c r="D151" s="281"/>
      <c r="E151" s="284"/>
      <c r="F151" s="286"/>
      <c r="G151" s="236"/>
      <c r="H151" s="125"/>
      <c r="I151" s="125"/>
      <c r="J151" s="124"/>
      <c r="K151" s="125"/>
      <c r="L151" s="125"/>
      <c r="M151" s="124"/>
      <c r="N151" s="125"/>
      <c r="O151" s="125"/>
      <c r="P151" s="124"/>
      <c r="Q151" s="125"/>
      <c r="R151" s="125"/>
      <c r="S151" s="124"/>
    </row>
    <row r="152" spans="1:19" ht="15" x14ac:dyDescent="0.25">
      <c r="A152" s="243" t="s">
        <v>347</v>
      </c>
      <c r="B152" s="243">
        <v>60</v>
      </c>
      <c r="C152" s="244" t="s">
        <v>272</v>
      </c>
      <c r="D152" s="243" t="s">
        <v>7</v>
      </c>
      <c r="E152" s="245">
        <v>137.76</v>
      </c>
      <c r="F152" s="246">
        <v>6709</v>
      </c>
      <c r="G152" s="236">
        <f t="shared" si="66"/>
        <v>924232</v>
      </c>
      <c r="H152" s="125">
        <v>6709</v>
      </c>
      <c r="I152" s="125">
        <f t="shared" si="65"/>
        <v>924232</v>
      </c>
      <c r="J152" s="124" t="str">
        <f t="shared" si="67"/>
        <v>OK</v>
      </c>
      <c r="K152" s="125"/>
      <c r="L152" s="125">
        <f t="shared" si="68"/>
        <v>0</v>
      </c>
      <c r="M152" s="124" t="str">
        <f t="shared" si="69"/>
        <v>OK</v>
      </c>
      <c r="N152" s="125"/>
      <c r="O152" s="125">
        <f t="shared" ref="O152:O162" si="74">ROUND($E152*N152,0)</f>
        <v>0</v>
      </c>
      <c r="P152" s="124" t="str">
        <f t="shared" ref="P152:P162" si="75">+IF(N152&lt;=$F152,"OK","NO OK")</f>
        <v>OK</v>
      </c>
      <c r="Q152" s="125"/>
      <c r="R152" s="125">
        <f t="shared" ref="R152:R162" si="76">ROUND($E152*Q152,0)</f>
        <v>0</v>
      </c>
      <c r="S152" s="124" t="str">
        <f t="shared" ref="S152:S162" si="77">+IF(Q152&lt;=$F152,"OK","NO OK")</f>
        <v>OK</v>
      </c>
    </row>
    <row r="153" spans="1:19" ht="15" x14ac:dyDescent="0.25">
      <c r="A153" s="243" t="s">
        <v>348</v>
      </c>
      <c r="B153" s="243">
        <v>90</v>
      </c>
      <c r="C153" s="244" t="s">
        <v>349</v>
      </c>
      <c r="D153" s="243" t="s">
        <v>11</v>
      </c>
      <c r="E153" s="245">
        <v>55.1</v>
      </c>
      <c r="F153" s="246">
        <v>11376</v>
      </c>
      <c r="G153" s="236">
        <f t="shared" si="66"/>
        <v>626818</v>
      </c>
      <c r="H153" s="125">
        <v>11376</v>
      </c>
      <c r="I153" s="125">
        <f t="shared" si="65"/>
        <v>626818</v>
      </c>
      <c r="J153" s="124" t="str">
        <f t="shared" si="67"/>
        <v>OK</v>
      </c>
      <c r="K153" s="125"/>
      <c r="L153" s="125">
        <f t="shared" si="68"/>
        <v>0</v>
      </c>
      <c r="M153" s="124" t="str">
        <f t="shared" si="69"/>
        <v>OK</v>
      </c>
      <c r="N153" s="125"/>
      <c r="O153" s="125">
        <f t="shared" si="74"/>
        <v>0</v>
      </c>
      <c r="P153" s="124" t="str">
        <f t="shared" si="75"/>
        <v>OK</v>
      </c>
      <c r="Q153" s="125"/>
      <c r="R153" s="125">
        <f t="shared" si="76"/>
        <v>0</v>
      </c>
      <c r="S153" s="124" t="str">
        <f t="shared" si="77"/>
        <v>OK</v>
      </c>
    </row>
    <row r="154" spans="1:19" ht="15" x14ac:dyDescent="0.25">
      <c r="A154" s="243" t="s">
        <v>350</v>
      </c>
      <c r="B154" s="243">
        <v>46</v>
      </c>
      <c r="C154" s="244" t="s">
        <v>328</v>
      </c>
      <c r="D154" s="243" t="s">
        <v>11</v>
      </c>
      <c r="E154" s="245">
        <v>27.51</v>
      </c>
      <c r="F154" s="246">
        <v>74785</v>
      </c>
      <c r="G154" s="236">
        <f t="shared" si="66"/>
        <v>2057335</v>
      </c>
      <c r="H154" s="125">
        <v>74785</v>
      </c>
      <c r="I154" s="125">
        <f t="shared" si="65"/>
        <v>2057335</v>
      </c>
      <c r="J154" s="124" t="str">
        <f t="shared" si="67"/>
        <v>OK</v>
      </c>
      <c r="K154" s="125"/>
      <c r="L154" s="125">
        <f t="shared" si="68"/>
        <v>0</v>
      </c>
      <c r="M154" s="124" t="str">
        <f t="shared" si="69"/>
        <v>OK</v>
      </c>
      <c r="N154" s="125"/>
      <c r="O154" s="125">
        <f t="shared" si="74"/>
        <v>0</v>
      </c>
      <c r="P154" s="124" t="str">
        <f t="shared" si="75"/>
        <v>OK</v>
      </c>
      <c r="Q154" s="125"/>
      <c r="R154" s="125">
        <f t="shared" si="76"/>
        <v>0</v>
      </c>
      <c r="S154" s="124" t="str">
        <f t="shared" si="77"/>
        <v>OK</v>
      </c>
    </row>
    <row r="155" spans="1:19" ht="25.5" x14ac:dyDescent="0.25">
      <c r="A155" s="243" t="s">
        <v>351</v>
      </c>
      <c r="B155" s="243">
        <v>76</v>
      </c>
      <c r="C155" s="244" t="s">
        <v>352</v>
      </c>
      <c r="D155" s="243" t="s">
        <v>11</v>
      </c>
      <c r="E155" s="245">
        <v>2.67</v>
      </c>
      <c r="F155" s="246">
        <v>678419</v>
      </c>
      <c r="G155" s="236">
        <f t="shared" si="66"/>
        <v>1811379</v>
      </c>
      <c r="H155" s="125">
        <v>678419</v>
      </c>
      <c r="I155" s="125">
        <f t="shared" si="65"/>
        <v>1811379</v>
      </c>
      <c r="J155" s="124" t="str">
        <f t="shared" si="67"/>
        <v>OK</v>
      </c>
      <c r="K155" s="125"/>
      <c r="L155" s="125">
        <f t="shared" si="68"/>
        <v>0</v>
      </c>
      <c r="M155" s="124" t="str">
        <f t="shared" si="69"/>
        <v>OK</v>
      </c>
      <c r="N155" s="125"/>
      <c r="O155" s="125">
        <f t="shared" si="74"/>
        <v>0</v>
      </c>
      <c r="P155" s="124" t="str">
        <f t="shared" si="75"/>
        <v>OK</v>
      </c>
      <c r="Q155" s="125"/>
      <c r="R155" s="125">
        <f t="shared" si="76"/>
        <v>0</v>
      </c>
      <c r="S155" s="124" t="str">
        <f t="shared" si="77"/>
        <v>OK</v>
      </c>
    </row>
    <row r="156" spans="1:19" ht="25.5" x14ac:dyDescent="0.25">
      <c r="A156" s="243" t="s">
        <v>353</v>
      </c>
      <c r="B156" s="243">
        <v>77</v>
      </c>
      <c r="C156" s="244" t="s">
        <v>354</v>
      </c>
      <c r="D156" s="243" t="s">
        <v>11</v>
      </c>
      <c r="E156" s="245">
        <v>27.55</v>
      </c>
      <c r="F156" s="246">
        <v>678419</v>
      </c>
      <c r="G156" s="236">
        <f t="shared" si="66"/>
        <v>18690443</v>
      </c>
      <c r="H156" s="125">
        <v>678419</v>
      </c>
      <c r="I156" s="125">
        <f t="shared" si="65"/>
        <v>18690443</v>
      </c>
      <c r="J156" s="124" t="str">
        <f t="shared" si="67"/>
        <v>OK</v>
      </c>
      <c r="K156" s="125"/>
      <c r="L156" s="125">
        <f t="shared" si="68"/>
        <v>0</v>
      </c>
      <c r="M156" s="124" t="str">
        <f t="shared" si="69"/>
        <v>OK</v>
      </c>
      <c r="N156" s="125"/>
      <c r="O156" s="125">
        <f t="shared" si="74"/>
        <v>0</v>
      </c>
      <c r="P156" s="124" t="str">
        <f t="shared" si="75"/>
        <v>OK</v>
      </c>
      <c r="Q156" s="125"/>
      <c r="R156" s="125">
        <f t="shared" si="76"/>
        <v>0</v>
      </c>
      <c r="S156" s="124" t="str">
        <f t="shared" si="77"/>
        <v>OK</v>
      </c>
    </row>
    <row r="157" spans="1:19" ht="38.25" x14ac:dyDescent="0.25">
      <c r="A157" s="243" t="s">
        <v>355</v>
      </c>
      <c r="B157" s="243">
        <v>50</v>
      </c>
      <c r="C157" s="244" t="s">
        <v>356</v>
      </c>
      <c r="D157" s="243" t="s">
        <v>75</v>
      </c>
      <c r="E157" s="245">
        <v>23.1</v>
      </c>
      <c r="F157" s="246">
        <v>163787</v>
      </c>
      <c r="G157" s="236">
        <f t="shared" si="66"/>
        <v>3783480</v>
      </c>
      <c r="H157" s="125">
        <v>163787</v>
      </c>
      <c r="I157" s="125">
        <f t="shared" si="65"/>
        <v>3783480</v>
      </c>
      <c r="J157" s="124" t="str">
        <f t="shared" si="67"/>
        <v>OK</v>
      </c>
      <c r="K157" s="125"/>
      <c r="L157" s="125">
        <f t="shared" si="68"/>
        <v>0</v>
      </c>
      <c r="M157" s="124" t="str">
        <f t="shared" si="69"/>
        <v>OK</v>
      </c>
      <c r="N157" s="125"/>
      <c r="O157" s="125">
        <f t="shared" si="74"/>
        <v>0</v>
      </c>
      <c r="P157" s="124" t="str">
        <f t="shared" si="75"/>
        <v>OK</v>
      </c>
      <c r="Q157" s="125"/>
      <c r="R157" s="125">
        <f t="shared" si="76"/>
        <v>0</v>
      </c>
      <c r="S157" s="124" t="str">
        <f t="shared" si="77"/>
        <v>OK</v>
      </c>
    </row>
    <row r="158" spans="1:19" ht="15" x14ac:dyDescent="0.25">
      <c r="A158" s="243" t="s">
        <v>357</v>
      </c>
      <c r="B158" s="243">
        <v>86</v>
      </c>
      <c r="C158" s="244" t="s">
        <v>358</v>
      </c>
      <c r="D158" s="243" t="s">
        <v>76</v>
      </c>
      <c r="E158" s="245">
        <v>888</v>
      </c>
      <c r="F158" s="246">
        <v>4946</v>
      </c>
      <c r="G158" s="236">
        <f t="shared" si="66"/>
        <v>4392048</v>
      </c>
      <c r="H158" s="125">
        <v>4946</v>
      </c>
      <c r="I158" s="125">
        <f t="shared" si="65"/>
        <v>4392048</v>
      </c>
      <c r="J158" s="124" t="str">
        <f t="shared" si="67"/>
        <v>OK</v>
      </c>
      <c r="K158" s="125"/>
      <c r="L158" s="125">
        <f t="shared" si="68"/>
        <v>0</v>
      </c>
      <c r="M158" s="124" t="str">
        <f t="shared" si="69"/>
        <v>OK</v>
      </c>
      <c r="N158" s="125"/>
      <c r="O158" s="125">
        <f t="shared" si="74"/>
        <v>0</v>
      </c>
      <c r="P158" s="124" t="str">
        <f t="shared" si="75"/>
        <v>OK</v>
      </c>
      <c r="Q158" s="125"/>
      <c r="R158" s="125">
        <f t="shared" si="76"/>
        <v>0</v>
      </c>
      <c r="S158" s="124" t="str">
        <f t="shared" si="77"/>
        <v>OK</v>
      </c>
    </row>
    <row r="159" spans="1:19" ht="25.5" x14ac:dyDescent="0.25">
      <c r="A159" s="243" t="s">
        <v>359</v>
      </c>
      <c r="B159" s="243">
        <v>51</v>
      </c>
      <c r="C159" s="244" t="s">
        <v>360</v>
      </c>
      <c r="D159" s="243" t="s">
        <v>7</v>
      </c>
      <c r="E159" s="245">
        <v>6.91</v>
      </c>
      <c r="F159" s="246">
        <v>76996</v>
      </c>
      <c r="G159" s="236">
        <f t="shared" si="66"/>
        <v>532042</v>
      </c>
      <c r="H159" s="125">
        <v>76996</v>
      </c>
      <c r="I159" s="125">
        <f t="shared" si="65"/>
        <v>532042</v>
      </c>
      <c r="J159" s="124" t="str">
        <f t="shared" si="67"/>
        <v>OK</v>
      </c>
      <c r="K159" s="125"/>
      <c r="L159" s="125">
        <f t="shared" si="68"/>
        <v>0</v>
      </c>
      <c r="M159" s="124" t="str">
        <f t="shared" si="69"/>
        <v>OK</v>
      </c>
      <c r="N159" s="125"/>
      <c r="O159" s="125">
        <f t="shared" si="74"/>
        <v>0</v>
      </c>
      <c r="P159" s="124" t="str">
        <f t="shared" si="75"/>
        <v>OK</v>
      </c>
      <c r="Q159" s="125"/>
      <c r="R159" s="125">
        <f t="shared" si="76"/>
        <v>0</v>
      </c>
      <c r="S159" s="124" t="str">
        <f t="shared" si="77"/>
        <v>OK</v>
      </c>
    </row>
    <row r="160" spans="1:19" ht="15" x14ac:dyDescent="0.25">
      <c r="A160" s="243" t="s">
        <v>361</v>
      </c>
      <c r="B160" s="243">
        <v>52</v>
      </c>
      <c r="C160" s="244" t="s">
        <v>362</v>
      </c>
      <c r="D160" s="243" t="s">
        <v>11</v>
      </c>
      <c r="E160" s="245">
        <v>0.65</v>
      </c>
      <c r="F160" s="246">
        <v>721402</v>
      </c>
      <c r="G160" s="236">
        <f t="shared" si="66"/>
        <v>468911</v>
      </c>
      <c r="H160" s="125">
        <v>721402</v>
      </c>
      <c r="I160" s="125">
        <f t="shared" si="65"/>
        <v>468911</v>
      </c>
      <c r="J160" s="124" t="str">
        <f t="shared" si="67"/>
        <v>OK</v>
      </c>
      <c r="K160" s="125"/>
      <c r="L160" s="125">
        <f t="shared" si="68"/>
        <v>0</v>
      </c>
      <c r="M160" s="124" t="str">
        <f t="shared" si="69"/>
        <v>OK</v>
      </c>
      <c r="N160" s="125"/>
      <c r="O160" s="125">
        <f t="shared" si="74"/>
        <v>0</v>
      </c>
      <c r="P160" s="124" t="str">
        <f t="shared" si="75"/>
        <v>OK</v>
      </c>
      <c r="Q160" s="125"/>
      <c r="R160" s="125">
        <f t="shared" si="76"/>
        <v>0</v>
      </c>
      <c r="S160" s="124" t="str">
        <f t="shared" si="77"/>
        <v>OK</v>
      </c>
    </row>
    <row r="161" spans="1:19" ht="15" x14ac:dyDescent="0.25">
      <c r="A161" s="243" t="s">
        <v>363</v>
      </c>
      <c r="B161" s="243"/>
      <c r="C161" s="244" t="s">
        <v>364</v>
      </c>
      <c r="D161" s="243" t="s">
        <v>2</v>
      </c>
      <c r="E161" s="245">
        <v>36</v>
      </c>
      <c r="F161" s="246">
        <v>187851</v>
      </c>
      <c r="G161" s="236">
        <f t="shared" si="66"/>
        <v>6762636</v>
      </c>
      <c r="H161" s="125">
        <v>187851</v>
      </c>
      <c r="I161" s="125">
        <f t="shared" si="65"/>
        <v>6762636</v>
      </c>
      <c r="J161" s="124" t="str">
        <f t="shared" si="67"/>
        <v>OK</v>
      </c>
      <c r="K161" s="125"/>
      <c r="L161" s="125">
        <f t="shared" si="68"/>
        <v>0</v>
      </c>
      <c r="M161" s="124" t="str">
        <f t="shared" si="69"/>
        <v>OK</v>
      </c>
      <c r="N161" s="125"/>
      <c r="O161" s="125">
        <f t="shared" si="74"/>
        <v>0</v>
      </c>
      <c r="P161" s="124" t="str">
        <f t="shared" si="75"/>
        <v>OK</v>
      </c>
      <c r="Q161" s="125"/>
      <c r="R161" s="125">
        <f t="shared" si="76"/>
        <v>0</v>
      </c>
      <c r="S161" s="124" t="str">
        <f t="shared" si="77"/>
        <v>OK</v>
      </c>
    </row>
    <row r="162" spans="1:19" ht="25.5" x14ac:dyDescent="0.25">
      <c r="A162" s="243" t="s">
        <v>365</v>
      </c>
      <c r="B162" s="243">
        <v>6</v>
      </c>
      <c r="C162" s="244" t="s">
        <v>129</v>
      </c>
      <c r="D162" s="243" t="s">
        <v>11</v>
      </c>
      <c r="E162" s="245">
        <v>71.64</v>
      </c>
      <c r="F162" s="246">
        <v>24780</v>
      </c>
      <c r="G162" s="236">
        <f t="shared" si="66"/>
        <v>1775239</v>
      </c>
      <c r="H162" s="125">
        <v>24780</v>
      </c>
      <c r="I162" s="125">
        <f t="shared" si="65"/>
        <v>1775239</v>
      </c>
      <c r="J162" s="124" t="str">
        <f t="shared" si="67"/>
        <v>OK</v>
      </c>
      <c r="K162" s="125"/>
      <c r="L162" s="125">
        <f t="shared" si="68"/>
        <v>0</v>
      </c>
      <c r="M162" s="124" t="str">
        <f t="shared" si="69"/>
        <v>OK</v>
      </c>
      <c r="N162" s="125"/>
      <c r="O162" s="125">
        <f t="shared" si="74"/>
        <v>0</v>
      </c>
      <c r="P162" s="124" t="str">
        <f t="shared" si="75"/>
        <v>OK</v>
      </c>
      <c r="Q162" s="125"/>
      <c r="R162" s="125">
        <f t="shared" si="76"/>
        <v>0</v>
      </c>
      <c r="S162" s="124" t="str">
        <f t="shared" si="77"/>
        <v>OK</v>
      </c>
    </row>
    <row r="163" spans="1:19" ht="15" x14ac:dyDescent="0.25">
      <c r="A163" s="278"/>
      <c r="B163" s="278"/>
      <c r="C163" s="277" t="s">
        <v>130</v>
      </c>
      <c r="D163" s="276"/>
      <c r="E163" s="284"/>
      <c r="F163" s="286"/>
      <c r="G163" s="236"/>
      <c r="H163" s="125"/>
      <c r="I163" s="125"/>
      <c r="J163" s="124"/>
      <c r="K163" s="125"/>
      <c r="L163" s="125"/>
      <c r="M163" s="124"/>
      <c r="N163" s="125"/>
      <c r="O163" s="125"/>
      <c r="P163" s="124"/>
      <c r="Q163" s="125"/>
      <c r="R163" s="125"/>
      <c r="S163" s="124"/>
    </row>
    <row r="164" spans="1:19" ht="15" x14ac:dyDescent="0.25">
      <c r="A164" s="287" t="s">
        <v>366</v>
      </c>
      <c r="B164" s="287"/>
      <c r="C164" s="288" t="s">
        <v>367</v>
      </c>
      <c r="D164" s="288"/>
      <c r="E164" s="289"/>
      <c r="F164" s="290"/>
      <c r="G164" s="236"/>
      <c r="H164" s="125"/>
      <c r="I164" s="125"/>
      <c r="J164" s="124"/>
      <c r="K164" s="125"/>
      <c r="L164" s="125"/>
      <c r="M164" s="124"/>
      <c r="N164" s="125"/>
      <c r="O164" s="125"/>
      <c r="P164" s="124"/>
      <c r="Q164" s="125"/>
      <c r="R164" s="125"/>
      <c r="S164" s="124"/>
    </row>
    <row r="165" spans="1:19" ht="15" x14ac:dyDescent="0.25">
      <c r="A165" s="291">
        <v>16</v>
      </c>
      <c r="B165" s="291"/>
      <c r="C165" s="292" t="s">
        <v>368</v>
      </c>
      <c r="D165" s="292"/>
      <c r="E165" s="293"/>
      <c r="F165" s="294"/>
      <c r="G165" s="236"/>
      <c r="H165" s="125"/>
      <c r="I165" s="125"/>
      <c r="J165" s="124"/>
      <c r="K165" s="125"/>
      <c r="L165" s="125"/>
      <c r="M165" s="124"/>
      <c r="N165" s="125"/>
      <c r="O165" s="125"/>
      <c r="P165" s="124"/>
      <c r="Q165" s="125"/>
      <c r="R165" s="125"/>
      <c r="S165" s="124"/>
    </row>
    <row r="166" spans="1:19" ht="15" x14ac:dyDescent="0.25">
      <c r="A166" s="243" t="s">
        <v>369</v>
      </c>
      <c r="B166" s="243">
        <v>60</v>
      </c>
      <c r="C166" s="244" t="s">
        <v>272</v>
      </c>
      <c r="D166" s="243" t="s">
        <v>7</v>
      </c>
      <c r="E166" s="245">
        <v>42.44</v>
      </c>
      <c r="F166" s="246">
        <v>6709</v>
      </c>
      <c r="G166" s="236">
        <f t="shared" si="66"/>
        <v>284730</v>
      </c>
      <c r="H166" s="125">
        <v>6709</v>
      </c>
      <c r="I166" s="125">
        <f t="shared" si="65"/>
        <v>284730</v>
      </c>
      <c r="J166" s="124" t="str">
        <f t="shared" si="67"/>
        <v>OK</v>
      </c>
      <c r="K166" s="125"/>
      <c r="L166" s="125">
        <f t="shared" si="68"/>
        <v>0</v>
      </c>
      <c r="M166" s="124" t="str">
        <f t="shared" si="69"/>
        <v>OK</v>
      </c>
      <c r="N166" s="125"/>
      <c r="O166" s="125">
        <f t="shared" ref="O166:O172" si="78">ROUND($E166*N166,0)</f>
        <v>0</v>
      </c>
      <c r="P166" s="124" t="str">
        <f t="shared" ref="P166:P172" si="79">+IF(N166&lt;=$F166,"OK","NO OK")</f>
        <v>OK</v>
      </c>
      <c r="Q166" s="125"/>
      <c r="R166" s="125">
        <f t="shared" ref="R166:R172" si="80">ROUND($E166*Q166,0)</f>
        <v>0</v>
      </c>
      <c r="S166" s="124" t="str">
        <f t="shared" ref="S166:S172" si="81">+IF(Q166&lt;=$F166,"OK","NO OK")</f>
        <v>OK</v>
      </c>
    </row>
    <row r="167" spans="1:19" ht="15" x14ac:dyDescent="0.25">
      <c r="A167" s="243" t="s">
        <v>370</v>
      </c>
      <c r="B167" s="243">
        <v>78</v>
      </c>
      <c r="C167" s="244" t="s">
        <v>371</v>
      </c>
      <c r="D167" s="243" t="s">
        <v>11</v>
      </c>
      <c r="E167" s="245">
        <v>3.26</v>
      </c>
      <c r="F167" s="246">
        <v>678419</v>
      </c>
      <c r="G167" s="236">
        <f t="shared" si="66"/>
        <v>2211646</v>
      </c>
      <c r="H167" s="125">
        <v>678419</v>
      </c>
      <c r="I167" s="125">
        <f t="shared" si="65"/>
        <v>2211646</v>
      </c>
      <c r="J167" s="124" t="str">
        <f t="shared" si="67"/>
        <v>OK</v>
      </c>
      <c r="K167" s="125"/>
      <c r="L167" s="125">
        <f t="shared" si="68"/>
        <v>0</v>
      </c>
      <c r="M167" s="124" t="str">
        <f t="shared" si="69"/>
        <v>OK</v>
      </c>
      <c r="N167" s="125"/>
      <c r="O167" s="125">
        <f t="shared" si="78"/>
        <v>0</v>
      </c>
      <c r="P167" s="124" t="str">
        <f t="shared" si="79"/>
        <v>OK</v>
      </c>
      <c r="Q167" s="125"/>
      <c r="R167" s="125">
        <f t="shared" si="80"/>
        <v>0</v>
      </c>
      <c r="S167" s="124" t="str">
        <f t="shared" si="81"/>
        <v>OK</v>
      </c>
    </row>
    <row r="168" spans="1:19" ht="15" x14ac:dyDescent="0.25">
      <c r="A168" s="243" t="s">
        <v>372</v>
      </c>
      <c r="B168" s="243">
        <v>90</v>
      </c>
      <c r="C168" s="244" t="s">
        <v>316</v>
      </c>
      <c r="D168" s="243" t="s">
        <v>11</v>
      </c>
      <c r="E168" s="245">
        <v>4.16</v>
      </c>
      <c r="F168" s="246">
        <v>11376</v>
      </c>
      <c r="G168" s="236">
        <f t="shared" si="66"/>
        <v>47324</v>
      </c>
      <c r="H168" s="125">
        <v>11376</v>
      </c>
      <c r="I168" s="125">
        <f t="shared" si="65"/>
        <v>47324</v>
      </c>
      <c r="J168" s="124" t="str">
        <f t="shared" si="67"/>
        <v>OK</v>
      </c>
      <c r="K168" s="125"/>
      <c r="L168" s="125">
        <f t="shared" si="68"/>
        <v>0</v>
      </c>
      <c r="M168" s="124" t="str">
        <f t="shared" si="69"/>
        <v>OK</v>
      </c>
      <c r="N168" s="125"/>
      <c r="O168" s="125">
        <f t="shared" si="78"/>
        <v>0</v>
      </c>
      <c r="P168" s="124" t="str">
        <f t="shared" si="79"/>
        <v>OK</v>
      </c>
      <c r="Q168" s="125"/>
      <c r="R168" s="125">
        <f t="shared" si="80"/>
        <v>0</v>
      </c>
      <c r="S168" s="124" t="str">
        <f t="shared" si="81"/>
        <v>OK</v>
      </c>
    </row>
    <row r="169" spans="1:19" ht="15" x14ac:dyDescent="0.25">
      <c r="A169" s="243" t="s">
        <v>373</v>
      </c>
      <c r="B169" s="243">
        <v>40</v>
      </c>
      <c r="C169" s="244" t="s">
        <v>285</v>
      </c>
      <c r="D169" s="243" t="s">
        <v>7</v>
      </c>
      <c r="E169" s="245">
        <v>9.24</v>
      </c>
      <c r="F169" s="246">
        <v>30113</v>
      </c>
      <c r="G169" s="236">
        <f t="shared" si="66"/>
        <v>278244</v>
      </c>
      <c r="H169" s="125">
        <v>30113</v>
      </c>
      <c r="I169" s="125">
        <f t="shared" si="65"/>
        <v>278244</v>
      </c>
      <c r="J169" s="124" t="str">
        <f t="shared" si="67"/>
        <v>OK</v>
      </c>
      <c r="K169" s="125"/>
      <c r="L169" s="125">
        <f t="shared" si="68"/>
        <v>0</v>
      </c>
      <c r="M169" s="124" t="str">
        <f t="shared" si="69"/>
        <v>OK</v>
      </c>
      <c r="N169" s="125"/>
      <c r="O169" s="125">
        <f t="shared" si="78"/>
        <v>0</v>
      </c>
      <c r="P169" s="124" t="str">
        <f t="shared" si="79"/>
        <v>OK</v>
      </c>
      <c r="Q169" s="125"/>
      <c r="R169" s="125">
        <f t="shared" si="80"/>
        <v>0</v>
      </c>
      <c r="S169" s="124" t="str">
        <f t="shared" si="81"/>
        <v>OK</v>
      </c>
    </row>
    <row r="170" spans="1:19" ht="15" x14ac:dyDescent="0.25">
      <c r="A170" s="243" t="s">
        <v>374</v>
      </c>
      <c r="B170" s="243">
        <v>87</v>
      </c>
      <c r="C170" s="244" t="s">
        <v>375</v>
      </c>
      <c r="D170" s="243" t="s">
        <v>76</v>
      </c>
      <c r="E170" s="245">
        <v>205.94</v>
      </c>
      <c r="F170" s="246">
        <v>4946</v>
      </c>
      <c r="G170" s="236">
        <f t="shared" si="66"/>
        <v>1018579</v>
      </c>
      <c r="H170" s="125">
        <v>4946</v>
      </c>
      <c r="I170" s="125">
        <f t="shared" si="65"/>
        <v>1018579</v>
      </c>
      <c r="J170" s="124" t="str">
        <f t="shared" si="67"/>
        <v>OK</v>
      </c>
      <c r="K170" s="125"/>
      <c r="L170" s="125">
        <f t="shared" si="68"/>
        <v>0</v>
      </c>
      <c r="M170" s="124" t="str">
        <f t="shared" si="69"/>
        <v>OK</v>
      </c>
      <c r="N170" s="125"/>
      <c r="O170" s="125">
        <f t="shared" si="78"/>
        <v>0</v>
      </c>
      <c r="P170" s="124" t="str">
        <f t="shared" si="79"/>
        <v>OK</v>
      </c>
      <c r="Q170" s="125"/>
      <c r="R170" s="125">
        <f t="shared" si="80"/>
        <v>0</v>
      </c>
      <c r="S170" s="124" t="str">
        <f t="shared" si="81"/>
        <v>OK</v>
      </c>
    </row>
    <row r="171" spans="1:19" ht="25.5" x14ac:dyDescent="0.25">
      <c r="A171" s="243" t="s">
        <v>376</v>
      </c>
      <c r="B171" s="243">
        <v>79</v>
      </c>
      <c r="C171" s="244" t="s">
        <v>377</v>
      </c>
      <c r="D171" s="243" t="s">
        <v>11</v>
      </c>
      <c r="E171" s="245">
        <v>8.49</v>
      </c>
      <c r="F171" s="246">
        <v>706597</v>
      </c>
      <c r="G171" s="236">
        <f t="shared" si="66"/>
        <v>5999009</v>
      </c>
      <c r="H171" s="125">
        <v>706597</v>
      </c>
      <c r="I171" s="125">
        <f t="shared" si="65"/>
        <v>5999009</v>
      </c>
      <c r="J171" s="124" t="str">
        <f t="shared" si="67"/>
        <v>OK</v>
      </c>
      <c r="K171" s="125"/>
      <c r="L171" s="125">
        <f t="shared" si="68"/>
        <v>0</v>
      </c>
      <c r="M171" s="124" t="str">
        <f t="shared" si="69"/>
        <v>OK</v>
      </c>
      <c r="N171" s="125"/>
      <c r="O171" s="125">
        <f t="shared" si="78"/>
        <v>0</v>
      </c>
      <c r="P171" s="124" t="str">
        <f t="shared" si="79"/>
        <v>OK</v>
      </c>
      <c r="Q171" s="125"/>
      <c r="R171" s="125">
        <f t="shared" si="80"/>
        <v>0</v>
      </c>
      <c r="S171" s="124" t="str">
        <f t="shared" si="81"/>
        <v>OK</v>
      </c>
    </row>
    <row r="172" spans="1:19" ht="38.25" x14ac:dyDescent="0.25">
      <c r="A172" s="243" t="s">
        <v>378</v>
      </c>
      <c r="B172" s="243">
        <v>50</v>
      </c>
      <c r="C172" s="244" t="s">
        <v>356</v>
      </c>
      <c r="D172" s="243" t="s">
        <v>75</v>
      </c>
      <c r="E172" s="245">
        <v>6</v>
      </c>
      <c r="F172" s="246">
        <v>163787</v>
      </c>
      <c r="G172" s="236">
        <f t="shared" si="66"/>
        <v>982722</v>
      </c>
      <c r="H172" s="125">
        <v>163787</v>
      </c>
      <c r="I172" s="125">
        <f t="shared" si="65"/>
        <v>982722</v>
      </c>
      <c r="J172" s="124" t="str">
        <f t="shared" si="67"/>
        <v>OK</v>
      </c>
      <c r="K172" s="125"/>
      <c r="L172" s="125">
        <f t="shared" si="68"/>
        <v>0</v>
      </c>
      <c r="M172" s="124" t="str">
        <f t="shared" si="69"/>
        <v>OK</v>
      </c>
      <c r="N172" s="125"/>
      <c r="O172" s="125">
        <f t="shared" si="78"/>
        <v>0</v>
      </c>
      <c r="P172" s="124" t="str">
        <f t="shared" si="79"/>
        <v>OK</v>
      </c>
      <c r="Q172" s="125"/>
      <c r="R172" s="125">
        <f t="shared" si="80"/>
        <v>0</v>
      </c>
      <c r="S172" s="124" t="str">
        <f t="shared" si="81"/>
        <v>OK</v>
      </c>
    </row>
    <row r="173" spans="1:19" ht="15" x14ac:dyDescent="0.25">
      <c r="A173" s="295"/>
      <c r="B173" s="295"/>
      <c r="C173" s="296" t="s">
        <v>130</v>
      </c>
      <c r="D173" s="295"/>
      <c r="E173" s="297"/>
      <c r="F173" s="298"/>
      <c r="G173" s="236"/>
      <c r="H173" s="125"/>
      <c r="I173" s="125"/>
      <c r="J173" s="124"/>
      <c r="K173" s="125"/>
      <c r="L173" s="125"/>
      <c r="M173" s="124"/>
      <c r="N173" s="125"/>
      <c r="O173" s="125"/>
      <c r="P173" s="124"/>
      <c r="Q173" s="125"/>
      <c r="R173" s="125"/>
      <c r="S173" s="124"/>
    </row>
    <row r="174" spans="1:19" ht="15" x14ac:dyDescent="0.25">
      <c r="A174" s="291" t="s">
        <v>379</v>
      </c>
      <c r="B174" s="291"/>
      <c r="C174" s="296" t="s">
        <v>380</v>
      </c>
      <c r="D174" s="291"/>
      <c r="E174" s="299"/>
      <c r="F174" s="294"/>
      <c r="G174" s="236"/>
      <c r="H174" s="125"/>
      <c r="I174" s="125"/>
      <c r="J174" s="124"/>
      <c r="K174" s="125"/>
      <c r="L174" s="125"/>
      <c r="M174" s="124"/>
      <c r="N174" s="125"/>
      <c r="O174" s="125"/>
      <c r="P174" s="124"/>
      <c r="Q174" s="125"/>
      <c r="R174" s="125"/>
      <c r="S174" s="124"/>
    </row>
    <row r="175" spans="1:19" ht="25.5" x14ac:dyDescent="0.25">
      <c r="A175" s="300" t="s">
        <v>381</v>
      </c>
      <c r="B175" s="300">
        <v>53</v>
      </c>
      <c r="C175" s="301" t="s">
        <v>382</v>
      </c>
      <c r="D175" s="300" t="s">
        <v>75</v>
      </c>
      <c r="E175" s="245">
        <v>176.7</v>
      </c>
      <c r="F175" s="246">
        <v>7530</v>
      </c>
      <c r="G175" s="236">
        <f t="shared" si="66"/>
        <v>1330551</v>
      </c>
      <c r="H175" s="125">
        <v>7530</v>
      </c>
      <c r="I175" s="125">
        <f t="shared" si="65"/>
        <v>1330551</v>
      </c>
      <c r="J175" s="124" t="str">
        <f t="shared" si="67"/>
        <v>OK</v>
      </c>
      <c r="K175" s="125"/>
      <c r="L175" s="125">
        <f t="shared" si="68"/>
        <v>0</v>
      </c>
      <c r="M175" s="124" t="str">
        <f t="shared" si="69"/>
        <v>OK</v>
      </c>
      <c r="N175" s="125"/>
      <c r="O175" s="125">
        <f t="shared" ref="O175:O182" si="82">ROUND($E175*N175,0)</f>
        <v>0</v>
      </c>
      <c r="P175" s="124" t="str">
        <f t="shared" ref="P175:P182" si="83">+IF(N175&lt;=$F175,"OK","NO OK")</f>
        <v>OK</v>
      </c>
      <c r="Q175" s="125"/>
      <c r="R175" s="125">
        <f t="shared" ref="R175:R182" si="84">ROUND($E175*Q175,0)</f>
        <v>0</v>
      </c>
      <c r="S175" s="124" t="str">
        <f t="shared" ref="S175:S182" si="85">+IF(Q175&lt;=$F175,"OK","NO OK")</f>
        <v>OK</v>
      </c>
    </row>
    <row r="176" spans="1:19" ht="25.5" x14ac:dyDescent="0.25">
      <c r="A176" s="243" t="s">
        <v>383</v>
      </c>
      <c r="B176" s="243">
        <v>54</v>
      </c>
      <c r="C176" s="244" t="s">
        <v>384</v>
      </c>
      <c r="D176" s="243" t="s">
        <v>7</v>
      </c>
      <c r="E176" s="245">
        <v>641.05999999999995</v>
      </c>
      <c r="F176" s="246">
        <v>44409</v>
      </c>
      <c r="G176" s="236">
        <f t="shared" si="66"/>
        <v>28468834</v>
      </c>
      <c r="H176" s="125">
        <v>44409</v>
      </c>
      <c r="I176" s="125">
        <f t="shared" si="65"/>
        <v>28468834</v>
      </c>
      <c r="J176" s="124" t="str">
        <f t="shared" si="67"/>
        <v>OK</v>
      </c>
      <c r="K176" s="125"/>
      <c r="L176" s="125">
        <f t="shared" si="68"/>
        <v>0</v>
      </c>
      <c r="M176" s="124" t="str">
        <f t="shared" si="69"/>
        <v>OK</v>
      </c>
      <c r="N176" s="125"/>
      <c r="O176" s="125">
        <f t="shared" si="82"/>
        <v>0</v>
      </c>
      <c r="P176" s="124" t="str">
        <f t="shared" si="83"/>
        <v>OK</v>
      </c>
      <c r="Q176" s="125"/>
      <c r="R176" s="125">
        <f t="shared" si="84"/>
        <v>0</v>
      </c>
      <c r="S176" s="124" t="str">
        <f t="shared" si="85"/>
        <v>OK</v>
      </c>
    </row>
    <row r="177" spans="1:19" ht="15" x14ac:dyDescent="0.25">
      <c r="A177" s="243" t="s">
        <v>385</v>
      </c>
      <c r="B177" s="243">
        <v>55</v>
      </c>
      <c r="C177" s="244" t="s">
        <v>386</v>
      </c>
      <c r="D177" s="243" t="s">
        <v>11</v>
      </c>
      <c r="E177" s="245">
        <v>96.16</v>
      </c>
      <c r="F177" s="246">
        <v>61009</v>
      </c>
      <c r="G177" s="236">
        <f t="shared" si="66"/>
        <v>5866625</v>
      </c>
      <c r="H177" s="125">
        <v>61009</v>
      </c>
      <c r="I177" s="125">
        <f t="shared" si="65"/>
        <v>5866625</v>
      </c>
      <c r="J177" s="124" t="str">
        <f t="shared" si="67"/>
        <v>OK</v>
      </c>
      <c r="K177" s="125"/>
      <c r="L177" s="125">
        <f t="shared" si="68"/>
        <v>0</v>
      </c>
      <c r="M177" s="124" t="str">
        <f t="shared" si="69"/>
        <v>OK</v>
      </c>
      <c r="N177" s="125"/>
      <c r="O177" s="125">
        <f t="shared" si="82"/>
        <v>0</v>
      </c>
      <c r="P177" s="124" t="str">
        <f t="shared" si="83"/>
        <v>OK</v>
      </c>
      <c r="Q177" s="125"/>
      <c r="R177" s="125">
        <f t="shared" si="84"/>
        <v>0</v>
      </c>
      <c r="S177" s="124" t="str">
        <f t="shared" si="85"/>
        <v>OK</v>
      </c>
    </row>
    <row r="178" spans="1:19" ht="25.5" x14ac:dyDescent="0.25">
      <c r="A178" s="243" t="s">
        <v>387</v>
      </c>
      <c r="B178" s="243">
        <v>108</v>
      </c>
      <c r="C178" s="244" t="s">
        <v>388</v>
      </c>
      <c r="D178" s="243" t="s">
        <v>75</v>
      </c>
      <c r="E178" s="245">
        <v>176.7</v>
      </c>
      <c r="F178" s="246">
        <v>123711</v>
      </c>
      <c r="G178" s="236">
        <f t="shared" si="66"/>
        <v>21859734</v>
      </c>
      <c r="H178" s="125">
        <v>123711</v>
      </c>
      <c r="I178" s="125">
        <f t="shared" si="65"/>
        <v>21859734</v>
      </c>
      <c r="J178" s="124" t="str">
        <f t="shared" si="67"/>
        <v>OK</v>
      </c>
      <c r="K178" s="125"/>
      <c r="L178" s="125">
        <f t="shared" si="68"/>
        <v>0</v>
      </c>
      <c r="M178" s="124" t="str">
        <f t="shared" si="69"/>
        <v>OK</v>
      </c>
      <c r="N178" s="125"/>
      <c r="O178" s="125">
        <f t="shared" si="82"/>
        <v>0</v>
      </c>
      <c r="P178" s="124" t="str">
        <f t="shared" si="83"/>
        <v>OK</v>
      </c>
      <c r="Q178" s="125"/>
      <c r="R178" s="125">
        <f t="shared" si="84"/>
        <v>0</v>
      </c>
      <c r="S178" s="124" t="str">
        <f t="shared" si="85"/>
        <v>OK</v>
      </c>
    </row>
    <row r="179" spans="1:19" ht="25.5" x14ac:dyDescent="0.25">
      <c r="A179" s="243" t="s">
        <v>389</v>
      </c>
      <c r="B179" s="243">
        <v>81</v>
      </c>
      <c r="C179" s="244" t="s">
        <v>390</v>
      </c>
      <c r="D179" s="243" t="s">
        <v>11</v>
      </c>
      <c r="E179" s="245">
        <v>64.11</v>
      </c>
      <c r="F179" s="246">
        <v>706852</v>
      </c>
      <c r="G179" s="236">
        <f t="shared" si="66"/>
        <v>45316282</v>
      </c>
      <c r="H179" s="125">
        <v>706852</v>
      </c>
      <c r="I179" s="125">
        <f t="shared" si="65"/>
        <v>45316282</v>
      </c>
      <c r="J179" s="124" t="str">
        <f t="shared" si="67"/>
        <v>OK</v>
      </c>
      <c r="K179" s="125"/>
      <c r="L179" s="125">
        <f t="shared" si="68"/>
        <v>0</v>
      </c>
      <c r="M179" s="124" t="str">
        <f t="shared" si="69"/>
        <v>OK</v>
      </c>
      <c r="N179" s="125"/>
      <c r="O179" s="125">
        <f t="shared" si="82"/>
        <v>0</v>
      </c>
      <c r="P179" s="124" t="str">
        <f t="shared" si="83"/>
        <v>OK</v>
      </c>
      <c r="Q179" s="125"/>
      <c r="R179" s="125">
        <f t="shared" si="84"/>
        <v>0</v>
      </c>
      <c r="S179" s="124" t="str">
        <f t="shared" si="85"/>
        <v>OK</v>
      </c>
    </row>
    <row r="180" spans="1:19" ht="15" x14ac:dyDescent="0.25">
      <c r="A180" s="243" t="s">
        <v>391</v>
      </c>
      <c r="B180" s="243">
        <v>56</v>
      </c>
      <c r="C180" s="244" t="s">
        <v>310</v>
      </c>
      <c r="D180" s="243" t="s">
        <v>7</v>
      </c>
      <c r="E180" s="245">
        <v>641.07000000000005</v>
      </c>
      <c r="F180" s="246">
        <v>8043</v>
      </c>
      <c r="G180" s="236">
        <f t="shared" si="66"/>
        <v>5156126</v>
      </c>
      <c r="H180" s="125">
        <v>8043</v>
      </c>
      <c r="I180" s="125">
        <f t="shared" si="65"/>
        <v>5156126</v>
      </c>
      <c r="J180" s="124" t="str">
        <f t="shared" si="67"/>
        <v>OK</v>
      </c>
      <c r="K180" s="125"/>
      <c r="L180" s="125">
        <f t="shared" si="68"/>
        <v>0</v>
      </c>
      <c r="M180" s="124" t="str">
        <f t="shared" si="69"/>
        <v>OK</v>
      </c>
      <c r="N180" s="125"/>
      <c r="O180" s="125">
        <f t="shared" si="82"/>
        <v>0</v>
      </c>
      <c r="P180" s="124" t="str">
        <f t="shared" si="83"/>
        <v>OK</v>
      </c>
      <c r="Q180" s="125"/>
      <c r="R180" s="125">
        <f t="shared" si="84"/>
        <v>0</v>
      </c>
      <c r="S180" s="124" t="str">
        <f t="shared" si="85"/>
        <v>OK</v>
      </c>
    </row>
    <row r="181" spans="1:19" ht="25.5" x14ac:dyDescent="0.25">
      <c r="A181" s="243" t="s">
        <v>392</v>
      </c>
      <c r="B181" s="243">
        <v>57</v>
      </c>
      <c r="C181" s="244" t="s">
        <v>393</v>
      </c>
      <c r="D181" s="243" t="s">
        <v>11</v>
      </c>
      <c r="E181" s="245">
        <v>1.58</v>
      </c>
      <c r="F181" s="246">
        <v>728527</v>
      </c>
      <c r="G181" s="236">
        <f t="shared" si="66"/>
        <v>1151073</v>
      </c>
      <c r="H181" s="125">
        <v>728527</v>
      </c>
      <c r="I181" s="125">
        <f t="shared" si="65"/>
        <v>1151073</v>
      </c>
      <c r="J181" s="124" t="str">
        <f t="shared" si="67"/>
        <v>OK</v>
      </c>
      <c r="K181" s="125"/>
      <c r="L181" s="125">
        <f t="shared" si="68"/>
        <v>0</v>
      </c>
      <c r="M181" s="124" t="str">
        <f t="shared" si="69"/>
        <v>OK</v>
      </c>
      <c r="N181" s="125"/>
      <c r="O181" s="125">
        <f t="shared" si="82"/>
        <v>0</v>
      </c>
      <c r="P181" s="124" t="str">
        <f t="shared" si="83"/>
        <v>OK</v>
      </c>
      <c r="Q181" s="125"/>
      <c r="R181" s="125">
        <f t="shared" si="84"/>
        <v>0</v>
      </c>
      <c r="S181" s="124" t="str">
        <f t="shared" si="85"/>
        <v>OK</v>
      </c>
    </row>
    <row r="182" spans="1:19" ht="15" x14ac:dyDescent="0.25">
      <c r="A182" s="243" t="s">
        <v>394</v>
      </c>
      <c r="B182" s="243">
        <v>58</v>
      </c>
      <c r="C182" s="244" t="s">
        <v>395</v>
      </c>
      <c r="D182" s="243" t="s">
        <v>75</v>
      </c>
      <c r="E182" s="245">
        <v>230</v>
      </c>
      <c r="F182" s="246">
        <v>6089</v>
      </c>
      <c r="G182" s="236">
        <f t="shared" si="66"/>
        <v>1400470</v>
      </c>
      <c r="H182" s="125">
        <v>6089</v>
      </c>
      <c r="I182" s="125">
        <f t="shared" si="65"/>
        <v>1400470</v>
      </c>
      <c r="J182" s="124" t="str">
        <f t="shared" si="67"/>
        <v>OK</v>
      </c>
      <c r="K182" s="125"/>
      <c r="L182" s="125">
        <f t="shared" si="68"/>
        <v>0</v>
      </c>
      <c r="M182" s="124" t="str">
        <f t="shared" si="69"/>
        <v>OK</v>
      </c>
      <c r="N182" s="125"/>
      <c r="O182" s="125">
        <f t="shared" si="82"/>
        <v>0</v>
      </c>
      <c r="P182" s="124" t="str">
        <f t="shared" si="83"/>
        <v>OK</v>
      </c>
      <c r="Q182" s="125"/>
      <c r="R182" s="125">
        <f t="shared" si="84"/>
        <v>0</v>
      </c>
      <c r="S182" s="124" t="str">
        <f t="shared" si="85"/>
        <v>OK</v>
      </c>
    </row>
    <row r="183" spans="1:19" ht="15" x14ac:dyDescent="0.25">
      <c r="A183" s="295"/>
      <c r="B183" s="295"/>
      <c r="C183" s="296" t="s">
        <v>130</v>
      </c>
      <c r="D183" s="291"/>
      <c r="E183" s="302"/>
      <c r="F183" s="294"/>
      <c r="G183" s="236"/>
      <c r="H183" s="125"/>
      <c r="I183" s="125"/>
      <c r="J183" s="124"/>
      <c r="K183" s="125"/>
      <c r="L183" s="125"/>
      <c r="M183" s="124"/>
      <c r="N183" s="125"/>
      <c r="O183" s="125"/>
      <c r="P183" s="124"/>
      <c r="Q183" s="125"/>
      <c r="R183" s="125"/>
      <c r="S183" s="124"/>
    </row>
    <row r="184" spans="1:19" ht="15" x14ac:dyDescent="0.25">
      <c r="A184" s="303" t="s">
        <v>396</v>
      </c>
      <c r="B184" s="303"/>
      <c r="C184" s="304" t="s">
        <v>397</v>
      </c>
      <c r="D184" s="303"/>
      <c r="E184" s="305"/>
      <c r="F184" s="306"/>
      <c r="G184" s="236"/>
      <c r="H184" s="125"/>
      <c r="I184" s="125"/>
      <c r="J184" s="124"/>
      <c r="K184" s="125"/>
      <c r="L184" s="125"/>
      <c r="M184" s="124"/>
      <c r="N184" s="125"/>
      <c r="O184" s="125"/>
      <c r="P184" s="124"/>
      <c r="Q184" s="125"/>
      <c r="R184" s="125"/>
      <c r="S184" s="124"/>
    </row>
    <row r="185" spans="1:19" ht="15" x14ac:dyDescent="0.25">
      <c r="A185" s="307" t="s">
        <v>398</v>
      </c>
      <c r="B185" s="307"/>
      <c r="C185" s="308" t="s">
        <v>399</v>
      </c>
      <c r="D185" s="307"/>
      <c r="E185" s="309"/>
      <c r="F185" s="310"/>
      <c r="G185" s="236"/>
      <c r="H185" s="125"/>
      <c r="I185" s="125"/>
      <c r="J185" s="124"/>
      <c r="K185" s="125"/>
      <c r="L185" s="125"/>
      <c r="M185" s="124"/>
      <c r="N185" s="125"/>
      <c r="O185" s="125"/>
      <c r="P185" s="124"/>
      <c r="Q185" s="125"/>
      <c r="R185" s="125"/>
      <c r="S185" s="124"/>
    </row>
    <row r="186" spans="1:19" ht="51" x14ac:dyDescent="0.25">
      <c r="A186" s="243" t="s">
        <v>400</v>
      </c>
      <c r="B186" s="243"/>
      <c r="C186" s="244" t="s">
        <v>401</v>
      </c>
      <c r="D186" s="243" t="s">
        <v>402</v>
      </c>
      <c r="E186" s="245">
        <v>1</v>
      </c>
      <c r="F186" s="246">
        <v>5912843</v>
      </c>
      <c r="G186" s="236">
        <f t="shared" si="66"/>
        <v>5912843</v>
      </c>
      <c r="H186" s="125">
        <v>5912843</v>
      </c>
      <c r="I186" s="125">
        <f t="shared" si="65"/>
        <v>5912843</v>
      </c>
      <c r="J186" s="124" t="str">
        <f t="shared" si="67"/>
        <v>OK</v>
      </c>
      <c r="K186" s="125"/>
      <c r="L186" s="125">
        <f t="shared" si="68"/>
        <v>0</v>
      </c>
      <c r="M186" s="124" t="str">
        <f t="shared" si="69"/>
        <v>OK</v>
      </c>
      <c r="N186" s="125"/>
      <c r="O186" s="125">
        <f t="shared" ref="O186:O190" si="86">ROUND($E186*N186,0)</f>
        <v>0</v>
      </c>
      <c r="P186" s="124" t="str">
        <f t="shared" ref="P186:P190" si="87">+IF(N186&lt;=$F186,"OK","NO OK")</f>
        <v>OK</v>
      </c>
      <c r="Q186" s="125"/>
      <c r="R186" s="125">
        <f t="shared" ref="R186:R190" si="88">ROUND($E186*Q186,0)</f>
        <v>0</v>
      </c>
      <c r="S186" s="124" t="str">
        <f t="shared" ref="S186:S190" si="89">+IF(Q186&lt;=$F186,"OK","NO OK")</f>
        <v>OK</v>
      </c>
    </row>
    <row r="187" spans="1:19" ht="51" x14ac:dyDescent="0.25">
      <c r="A187" s="243" t="s">
        <v>403</v>
      </c>
      <c r="B187" s="243"/>
      <c r="C187" s="244" t="s">
        <v>404</v>
      </c>
      <c r="D187" s="243" t="s">
        <v>402</v>
      </c>
      <c r="E187" s="245">
        <v>17</v>
      </c>
      <c r="F187" s="246">
        <v>1138583</v>
      </c>
      <c r="G187" s="236">
        <f t="shared" si="66"/>
        <v>19355911</v>
      </c>
      <c r="H187" s="125">
        <v>1138583</v>
      </c>
      <c r="I187" s="125">
        <f t="shared" si="65"/>
        <v>19355911</v>
      </c>
      <c r="J187" s="124" t="str">
        <f t="shared" si="67"/>
        <v>OK</v>
      </c>
      <c r="K187" s="125"/>
      <c r="L187" s="125">
        <f t="shared" si="68"/>
        <v>0</v>
      </c>
      <c r="M187" s="124" t="str">
        <f t="shared" si="69"/>
        <v>OK</v>
      </c>
      <c r="N187" s="125"/>
      <c r="O187" s="125">
        <f t="shared" si="86"/>
        <v>0</v>
      </c>
      <c r="P187" s="124" t="str">
        <f t="shared" si="87"/>
        <v>OK</v>
      </c>
      <c r="Q187" s="125"/>
      <c r="R187" s="125">
        <f t="shared" si="88"/>
        <v>0</v>
      </c>
      <c r="S187" s="124" t="str">
        <f t="shared" si="89"/>
        <v>OK</v>
      </c>
    </row>
    <row r="188" spans="1:19" ht="63.75" x14ac:dyDescent="0.25">
      <c r="A188" s="243" t="s">
        <v>405</v>
      </c>
      <c r="B188" s="243"/>
      <c r="C188" s="244" t="s">
        <v>406</v>
      </c>
      <c r="D188" s="243" t="s">
        <v>407</v>
      </c>
      <c r="E188" s="245">
        <v>35</v>
      </c>
      <c r="F188" s="246">
        <v>61983</v>
      </c>
      <c r="G188" s="236">
        <f t="shared" si="66"/>
        <v>2169405</v>
      </c>
      <c r="H188" s="125">
        <v>61983</v>
      </c>
      <c r="I188" s="125">
        <f t="shared" si="65"/>
        <v>2169405</v>
      </c>
      <c r="J188" s="124" t="str">
        <f t="shared" si="67"/>
        <v>OK</v>
      </c>
      <c r="K188" s="125"/>
      <c r="L188" s="125">
        <f t="shared" si="68"/>
        <v>0</v>
      </c>
      <c r="M188" s="124" t="str">
        <f t="shared" si="69"/>
        <v>OK</v>
      </c>
      <c r="N188" s="125"/>
      <c r="O188" s="125">
        <f t="shared" si="86"/>
        <v>0</v>
      </c>
      <c r="P188" s="124" t="str">
        <f t="shared" si="87"/>
        <v>OK</v>
      </c>
      <c r="Q188" s="125"/>
      <c r="R188" s="125">
        <f t="shared" si="88"/>
        <v>0</v>
      </c>
      <c r="S188" s="124" t="str">
        <f t="shared" si="89"/>
        <v>OK</v>
      </c>
    </row>
    <row r="189" spans="1:19" ht="63.75" x14ac:dyDescent="0.25">
      <c r="A189" s="243" t="s">
        <v>408</v>
      </c>
      <c r="B189" s="243"/>
      <c r="C189" s="244" t="s">
        <v>409</v>
      </c>
      <c r="D189" s="243" t="s">
        <v>407</v>
      </c>
      <c r="E189" s="245">
        <v>332</v>
      </c>
      <c r="F189" s="246">
        <v>51582</v>
      </c>
      <c r="G189" s="236">
        <f t="shared" si="66"/>
        <v>17125224</v>
      </c>
      <c r="H189" s="125">
        <v>51582</v>
      </c>
      <c r="I189" s="125">
        <f t="shared" si="65"/>
        <v>17125224</v>
      </c>
      <c r="J189" s="124" t="str">
        <f t="shared" si="67"/>
        <v>OK</v>
      </c>
      <c r="K189" s="125"/>
      <c r="L189" s="125">
        <f t="shared" si="68"/>
        <v>0</v>
      </c>
      <c r="M189" s="124" t="str">
        <f t="shared" si="69"/>
        <v>OK</v>
      </c>
      <c r="N189" s="125"/>
      <c r="O189" s="125">
        <f t="shared" si="86"/>
        <v>0</v>
      </c>
      <c r="P189" s="124" t="str">
        <f t="shared" si="87"/>
        <v>OK</v>
      </c>
      <c r="Q189" s="125"/>
      <c r="R189" s="125">
        <f t="shared" si="88"/>
        <v>0</v>
      </c>
      <c r="S189" s="124" t="str">
        <f t="shared" si="89"/>
        <v>OK</v>
      </c>
    </row>
    <row r="190" spans="1:19" ht="63.75" x14ac:dyDescent="0.25">
      <c r="A190" s="243" t="s">
        <v>410</v>
      </c>
      <c r="B190" s="243"/>
      <c r="C190" s="244" t="s">
        <v>411</v>
      </c>
      <c r="D190" s="243" t="s">
        <v>407</v>
      </c>
      <c r="E190" s="245">
        <v>130</v>
      </c>
      <c r="F190" s="246">
        <v>44459</v>
      </c>
      <c r="G190" s="236">
        <f t="shared" si="66"/>
        <v>5779670</v>
      </c>
      <c r="H190" s="125">
        <v>44459</v>
      </c>
      <c r="I190" s="125">
        <f t="shared" si="65"/>
        <v>5779670</v>
      </c>
      <c r="J190" s="124" t="str">
        <f t="shared" si="67"/>
        <v>OK</v>
      </c>
      <c r="K190" s="125"/>
      <c r="L190" s="125">
        <f t="shared" si="68"/>
        <v>0</v>
      </c>
      <c r="M190" s="124" t="str">
        <f t="shared" si="69"/>
        <v>OK</v>
      </c>
      <c r="N190" s="125"/>
      <c r="O190" s="125">
        <f t="shared" si="86"/>
        <v>0</v>
      </c>
      <c r="P190" s="124" t="str">
        <f t="shared" si="87"/>
        <v>OK</v>
      </c>
      <c r="Q190" s="125"/>
      <c r="R190" s="125">
        <f t="shared" si="88"/>
        <v>0</v>
      </c>
      <c r="S190" s="124" t="str">
        <f t="shared" si="89"/>
        <v>OK</v>
      </c>
    </row>
    <row r="191" spans="1:19" ht="15" x14ac:dyDescent="0.25">
      <c r="A191" s="307"/>
      <c r="B191" s="307"/>
      <c r="C191" s="308" t="s">
        <v>130</v>
      </c>
      <c r="D191" s="307"/>
      <c r="E191" s="309"/>
      <c r="F191" s="310"/>
      <c r="G191" s="236"/>
      <c r="H191" s="125"/>
      <c r="I191" s="125"/>
      <c r="J191" s="124"/>
      <c r="K191" s="125"/>
      <c r="L191" s="125"/>
      <c r="M191" s="124"/>
      <c r="N191" s="125"/>
      <c r="O191" s="125"/>
      <c r="P191" s="124"/>
      <c r="Q191" s="125"/>
      <c r="R191" s="125"/>
      <c r="S191" s="124"/>
    </row>
    <row r="192" spans="1:19" ht="15" x14ac:dyDescent="0.25">
      <c r="A192" s="307" t="s">
        <v>412</v>
      </c>
      <c r="B192" s="307"/>
      <c r="C192" s="308" t="s">
        <v>413</v>
      </c>
      <c r="D192" s="307"/>
      <c r="E192" s="311"/>
      <c r="F192" s="310"/>
      <c r="G192" s="236"/>
      <c r="H192" s="125"/>
      <c r="I192" s="125"/>
      <c r="J192" s="124"/>
      <c r="K192" s="125"/>
      <c r="L192" s="125"/>
      <c r="M192" s="124"/>
      <c r="N192" s="125"/>
      <c r="O192" s="125"/>
      <c r="P192" s="124"/>
      <c r="Q192" s="125"/>
      <c r="R192" s="125"/>
      <c r="S192" s="124"/>
    </row>
    <row r="193" spans="1:19" ht="89.25" x14ac:dyDescent="0.25">
      <c r="A193" s="243" t="s">
        <v>414</v>
      </c>
      <c r="B193" s="243"/>
      <c r="C193" s="244" t="s">
        <v>415</v>
      </c>
      <c r="D193" s="243" t="s">
        <v>407</v>
      </c>
      <c r="E193" s="245">
        <v>233</v>
      </c>
      <c r="F193" s="246">
        <v>79590</v>
      </c>
      <c r="G193" s="236">
        <f t="shared" si="66"/>
        <v>18544470</v>
      </c>
      <c r="H193" s="125">
        <v>79590</v>
      </c>
      <c r="I193" s="125">
        <f t="shared" si="65"/>
        <v>18544470</v>
      </c>
      <c r="J193" s="124" t="str">
        <f t="shared" si="67"/>
        <v>OK</v>
      </c>
      <c r="K193" s="125"/>
      <c r="L193" s="125">
        <f t="shared" si="68"/>
        <v>0</v>
      </c>
      <c r="M193" s="124" t="str">
        <f t="shared" si="69"/>
        <v>OK</v>
      </c>
      <c r="N193" s="125"/>
      <c r="O193" s="125">
        <f t="shared" ref="O193:O197" si="90">ROUND($E193*N193,0)</f>
        <v>0</v>
      </c>
      <c r="P193" s="124" t="str">
        <f t="shared" ref="P193:P197" si="91">+IF(N193&lt;=$F193,"OK","NO OK")</f>
        <v>OK</v>
      </c>
      <c r="Q193" s="125"/>
      <c r="R193" s="125">
        <f t="shared" ref="R193:R197" si="92">ROUND($E193*Q193,0)</f>
        <v>0</v>
      </c>
      <c r="S193" s="124" t="str">
        <f t="shared" ref="S193:S197" si="93">+IF(Q193&lt;=$F193,"OK","NO OK")</f>
        <v>OK</v>
      </c>
    </row>
    <row r="194" spans="1:19" ht="89.25" x14ac:dyDescent="0.25">
      <c r="A194" s="243" t="s">
        <v>416</v>
      </c>
      <c r="B194" s="243"/>
      <c r="C194" s="244" t="s">
        <v>417</v>
      </c>
      <c r="D194" s="243" t="s">
        <v>407</v>
      </c>
      <c r="E194" s="245">
        <v>233</v>
      </c>
      <c r="F194" s="246">
        <v>63140</v>
      </c>
      <c r="G194" s="236">
        <f t="shared" si="66"/>
        <v>14711620</v>
      </c>
      <c r="H194" s="125">
        <v>63140</v>
      </c>
      <c r="I194" s="125">
        <f t="shared" si="65"/>
        <v>14711620</v>
      </c>
      <c r="J194" s="124" t="str">
        <f t="shared" si="67"/>
        <v>OK</v>
      </c>
      <c r="K194" s="125"/>
      <c r="L194" s="125">
        <f t="shared" si="68"/>
        <v>0</v>
      </c>
      <c r="M194" s="124" t="str">
        <f t="shared" si="69"/>
        <v>OK</v>
      </c>
      <c r="N194" s="125"/>
      <c r="O194" s="125">
        <f t="shared" si="90"/>
        <v>0</v>
      </c>
      <c r="P194" s="124" t="str">
        <f t="shared" si="91"/>
        <v>OK</v>
      </c>
      <c r="Q194" s="125"/>
      <c r="R194" s="125">
        <f t="shared" si="92"/>
        <v>0</v>
      </c>
      <c r="S194" s="124" t="str">
        <f t="shared" si="93"/>
        <v>OK</v>
      </c>
    </row>
    <row r="195" spans="1:19" ht="89.25" x14ac:dyDescent="0.25">
      <c r="A195" s="243" t="s">
        <v>418</v>
      </c>
      <c r="B195" s="243"/>
      <c r="C195" s="244" t="s">
        <v>419</v>
      </c>
      <c r="D195" s="243" t="s">
        <v>407</v>
      </c>
      <c r="E195" s="245">
        <v>1142</v>
      </c>
      <c r="F195" s="246">
        <v>49155</v>
      </c>
      <c r="G195" s="236">
        <f t="shared" si="66"/>
        <v>56135010</v>
      </c>
      <c r="H195" s="125">
        <v>49155</v>
      </c>
      <c r="I195" s="125">
        <f t="shared" si="65"/>
        <v>56135010</v>
      </c>
      <c r="J195" s="124" t="str">
        <f t="shared" si="67"/>
        <v>OK</v>
      </c>
      <c r="K195" s="125"/>
      <c r="L195" s="125">
        <f t="shared" si="68"/>
        <v>0</v>
      </c>
      <c r="M195" s="124" t="str">
        <f t="shared" si="69"/>
        <v>OK</v>
      </c>
      <c r="N195" s="125"/>
      <c r="O195" s="125">
        <f t="shared" si="90"/>
        <v>0</v>
      </c>
      <c r="P195" s="124" t="str">
        <f t="shared" si="91"/>
        <v>OK</v>
      </c>
      <c r="Q195" s="125"/>
      <c r="R195" s="125">
        <f t="shared" si="92"/>
        <v>0</v>
      </c>
      <c r="S195" s="124" t="str">
        <f t="shared" si="93"/>
        <v>OK</v>
      </c>
    </row>
    <row r="196" spans="1:19" ht="63.75" x14ac:dyDescent="0.25">
      <c r="A196" s="243" t="s">
        <v>420</v>
      </c>
      <c r="B196" s="243"/>
      <c r="C196" s="244" t="s">
        <v>421</v>
      </c>
      <c r="D196" s="243" t="s">
        <v>402</v>
      </c>
      <c r="E196" s="245">
        <v>8</v>
      </c>
      <c r="F196" s="246">
        <v>934888</v>
      </c>
      <c r="G196" s="236">
        <f t="shared" si="66"/>
        <v>7479104</v>
      </c>
      <c r="H196" s="125">
        <v>934888</v>
      </c>
      <c r="I196" s="125">
        <f t="shared" si="65"/>
        <v>7479104</v>
      </c>
      <c r="J196" s="124" t="str">
        <f t="shared" si="67"/>
        <v>OK</v>
      </c>
      <c r="K196" s="125"/>
      <c r="L196" s="125">
        <f t="shared" si="68"/>
        <v>0</v>
      </c>
      <c r="M196" s="124" t="str">
        <f t="shared" si="69"/>
        <v>OK</v>
      </c>
      <c r="N196" s="125"/>
      <c r="O196" s="125">
        <f t="shared" si="90"/>
        <v>0</v>
      </c>
      <c r="P196" s="124" t="str">
        <f t="shared" si="91"/>
        <v>OK</v>
      </c>
      <c r="Q196" s="125"/>
      <c r="R196" s="125">
        <f t="shared" si="92"/>
        <v>0</v>
      </c>
      <c r="S196" s="124" t="str">
        <f t="shared" si="93"/>
        <v>OK</v>
      </c>
    </row>
    <row r="197" spans="1:19" ht="63.75" x14ac:dyDescent="0.25">
      <c r="A197" s="243" t="s">
        <v>422</v>
      </c>
      <c r="B197" s="243"/>
      <c r="C197" s="244" t="s">
        <v>423</v>
      </c>
      <c r="D197" s="243" t="s">
        <v>402</v>
      </c>
      <c r="E197" s="245">
        <v>4</v>
      </c>
      <c r="F197" s="246">
        <v>537972</v>
      </c>
      <c r="G197" s="236">
        <f t="shared" si="66"/>
        <v>2151888</v>
      </c>
      <c r="H197" s="125">
        <v>537972</v>
      </c>
      <c r="I197" s="125">
        <f t="shared" si="65"/>
        <v>2151888</v>
      </c>
      <c r="J197" s="124" t="str">
        <f t="shared" si="67"/>
        <v>OK</v>
      </c>
      <c r="K197" s="125"/>
      <c r="L197" s="125">
        <f t="shared" si="68"/>
        <v>0</v>
      </c>
      <c r="M197" s="124" t="str">
        <f t="shared" si="69"/>
        <v>OK</v>
      </c>
      <c r="N197" s="125"/>
      <c r="O197" s="125">
        <f t="shared" si="90"/>
        <v>0</v>
      </c>
      <c r="P197" s="124" t="str">
        <f t="shared" si="91"/>
        <v>OK</v>
      </c>
      <c r="Q197" s="125"/>
      <c r="R197" s="125">
        <f t="shared" si="92"/>
        <v>0</v>
      </c>
      <c r="S197" s="124" t="str">
        <f t="shared" si="93"/>
        <v>OK</v>
      </c>
    </row>
    <row r="198" spans="1:19" ht="15" x14ac:dyDescent="0.25">
      <c r="A198" s="307"/>
      <c r="B198" s="307"/>
      <c r="C198" s="308" t="s">
        <v>130</v>
      </c>
      <c r="D198" s="307"/>
      <c r="E198" s="309"/>
      <c r="F198" s="310"/>
      <c r="G198" s="236"/>
      <c r="H198" s="125"/>
      <c r="I198" s="125"/>
      <c r="J198" s="124"/>
      <c r="K198" s="125"/>
      <c r="L198" s="125"/>
      <c r="M198" s="124"/>
      <c r="N198" s="125"/>
      <c r="O198" s="125"/>
      <c r="P198" s="124"/>
      <c r="Q198" s="125"/>
      <c r="R198" s="125"/>
      <c r="S198" s="124"/>
    </row>
    <row r="199" spans="1:19" ht="15" x14ac:dyDescent="0.25">
      <c r="A199" s="307" t="s">
        <v>424</v>
      </c>
      <c r="B199" s="307"/>
      <c r="C199" s="308" t="s">
        <v>425</v>
      </c>
      <c r="D199" s="307"/>
      <c r="E199" s="309"/>
      <c r="F199" s="310"/>
      <c r="G199" s="236"/>
      <c r="H199" s="125"/>
      <c r="I199" s="125"/>
      <c r="J199" s="124"/>
      <c r="K199" s="125"/>
      <c r="L199" s="125"/>
      <c r="M199" s="124"/>
      <c r="N199" s="125"/>
      <c r="O199" s="125"/>
      <c r="P199" s="124"/>
      <c r="Q199" s="125"/>
      <c r="R199" s="125"/>
      <c r="S199" s="124"/>
    </row>
    <row r="200" spans="1:19" ht="318.75" x14ac:dyDescent="0.25">
      <c r="A200" s="243" t="s">
        <v>426</v>
      </c>
      <c r="B200" s="243"/>
      <c r="C200" s="244" t="s">
        <v>427</v>
      </c>
      <c r="D200" s="243" t="s">
        <v>402</v>
      </c>
      <c r="E200" s="245">
        <v>1</v>
      </c>
      <c r="F200" s="246">
        <v>19177445</v>
      </c>
      <c r="G200" s="236">
        <f t="shared" si="66"/>
        <v>19177445</v>
      </c>
      <c r="H200" s="125">
        <v>19177445</v>
      </c>
      <c r="I200" s="125">
        <f t="shared" si="65"/>
        <v>19177445</v>
      </c>
      <c r="J200" s="124" t="str">
        <f t="shared" si="67"/>
        <v>OK</v>
      </c>
      <c r="K200" s="125"/>
      <c r="L200" s="125">
        <f t="shared" si="68"/>
        <v>0</v>
      </c>
      <c r="M200" s="124" t="str">
        <f t="shared" si="69"/>
        <v>OK</v>
      </c>
      <c r="N200" s="125"/>
      <c r="O200" s="125">
        <f t="shared" ref="O200:O203" si="94">ROUND($E200*N200,0)</f>
        <v>0</v>
      </c>
      <c r="P200" s="124" t="str">
        <f t="shared" ref="P200:P203" si="95">+IF(N200&lt;=$F200,"OK","NO OK")</f>
        <v>OK</v>
      </c>
      <c r="Q200" s="125"/>
      <c r="R200" s="125">
        <f t="shared" ref="R200:R203" si="96">ROUND($E200*Q200,0)</f>
        <v>0</v>
      </c>
      <c r="S200" s="124" t="str">
        <f t="shared" ref="S200:S203" si="97">+IF(Q200&lt;=$F200,"OK","NO OK")</f>
        <v>OK</v>
      </c>
    </row>
    <row r="201" spans="1:19" ht="38.25" x14ac:dyDescent="0.25">
      <c r="A201" s="243" t="s">
        <v>428</v>
      </c>
      <c r="B201" s="243"/>
      <c r="C201" s="244" t="s">
        <v>429</v>
      </c>
      <c r="D201" s="243" t="s">
        <v>402</v>
      </c>
      <c r="E201" s="245">
        <v>5</v>
      </c>
      <c r="F201" s="246">
        <v>220954</v>
      </c>
      <c r="G201" s="236">
        <f t="shared" si="66"/>
        <v>1104770</v>
      </c>
      <c r="H201" s="125">
        <v>220954</v>
      </c>
      <c r="I201" s="125">
        <f t="shared" ref="I201:I220" si="98">ROUND($E201*H201,0)</f>
        <v>1104770</v>
      </c>
      <c r="J201" s="124" t="str">
        <f t="shared" si="67"/>
        <v>OK</v>
      </c>
      <c r="K201" s="125"/>
      <c r="L201" s="125">
        <f t="shared" si="68"/>
        <v>0</v>
      </c>
      <c r="M201" s="124" t="str">
        <f t="shared" si="69"/>
        <v>OK</v>
      </c>
      <c r="N201" s="125"/>
      <c r="O201" s="125">
        <f t="shared" si="94"/>
        <v>0</v>
      </c>
      <c r="P201" s="124" t="str">
        <f t="shared" si="95"/>
        <v>OK</v>
      </c>
      <c r="Q201" s="125"/>
      <c r="R201" s="125">
        <f t="shared" si="96"/>
        <v>0</v>
      </c>
      <c r="S201" s="124" t="str">
        <f t="shared" si="97"/>
        <v>OK</v>
      </c>
    </row>
    <row r="202" spans="1:19" ht="63.75" x14ac:dyDescent="0.25">
      <c r="A202" s="243" t="s">
        <v>430</v>
      </c>
      <c r="B202" s="243"/>
      <c r="C202" s="244" t="s">
        <v>431</v>
      </c>
      <c r="D202" s="243" t="s">
        <v>402</v>
      </c>
      <c r="E202" s="245">
        <v>12</v>
      </c>
      <c r="F202" s="246">
        <v>49352361</v>
      </c>
      <c r="G202" s="236">
        <f t="shared" ref="G202:G220" si="99">ROUND($E202*F202,0)</f>
        <v>592228332</v>
      </c>
      <c r="H202" s="125">
        <v>49352361</v>
      </c>
      <c r="I202" s="125">
        <f t="shared" si="98"/>
        <v>592228332</v>
      </c>
      <c r="J202" s="124" t="str">
        <f t="shared" si="67"/>
        <v>OK</v>
      </c>
      <c r="K202" s="125"/>
      <c r="L202" s="125">
        <f t="shared" si="68"/>
        <v>0</v>
      </c>
      <c r="M202" s="124" t="str">
        <f t="shared" si="69"/>
        <v>OK</v>
      </c>
      <c r="N202" s="125"/>
      <c r="O202" s="125">
        <f t="shared" si="94"/>
        <v>0</v>
      </c>
      <c r="P202" s="124" t="str">
        <f t="shared" si="95"/>
        <v>OK</v>
      </c>
      <c r="Q202" s="125"/>
      <c r="R202" s="125">
        <f t="shared" si="96"/>
        <v>0</v>
      </c>
      <c r="S202" s="124" t="str">
        <f t="shared" si="97"/>
        <v>OK</v>
      </c>
    </row>
    <row r="203" spans="1:19" ht="76.5" x14ac:dyDescent="0.25">
      <c r="A203" s="243" t="s">
        <v>432</v>
      </c>
      <c r="B203" s="243"/>
      <c r="C203" s="244" t="s">
        <v>433</v>
      </c>
      <c r="D203" s="243" t="s">
        <v>402</v>
      </c>
      <c r="E203" s="245">
        <v>166</v>
      </c>
      <c r="F203" s="246">
        <v>4676015</v>
      </c>
      <c r="G203" s="236">
        <f t="shared" si="99"/>
        <v>776218490</v>
      </c>
      <c r="H203" s="125">
        <v>4676015</v>
      </c>
      <c r="I203" s="125">
        <f t="shared" si="98"/>
        <v>776218490</v>
      </c>
      <c r="J203" s="124" t="str">
        <f t="shared" ref="J203:J220" si="100">+IF(H203&lt;=$F203,"OK","NO OK")</f>
        <v>OK</v>
      </c>
      <c r="K203" s="125"/>
      <c r="L203" s="125">
        <f t="shared" ref="L203:L220" si="101">ROUND($E203*K203,0)</f>
        <v>0</v>
      </c>
      <c r="M203" s="124" t="str">
        <f t="shared" ref="M203:M220" si="102">+IF(K203&lt;=$F203,"OK","NO OK")</f>
        <v>OK</v>
      </c>
      <c r="N203" s="125"/>
      <c r="O203" s="125">
        <f t="shared" si="94"/>
        <v>0</v>
      </c>
      <c r="P203" s="124" t="str">
        <f t="shared" si="95"/>
        <v>OK</v>
      </c>
      <c r="Q203" s="125"/>
      <c r="R203" s="125">
        <f t="shared" si="96"/>
        <v>0</v>
      </c>
      <c r="S203" s="124" t="str">
        <f t="shared" si="97"/>
        <v>OK</v>
      </c>
    </row>
    <row r="204" spans="1:19" ht="15" x14ac:dyDescent="0.25">
      <c r="A204" s="307"/>
      <c r="B204" s="307"/>
      <c r="C204" s="308" t="s">
        <v>130</v>
      </c>
      <c r="D204" s="307"/>
      <c r="E204" s="309"/>
      <c r="F204" s="310"/>
      <c r="G204" s="236"/>
      <c r="H204" s="125"/>
      <c r="I204" s="125"/>
      <c r="J204" s="124"/>
      <c r="K204" s="125"/>
      <c r="L204" s="125"/>
      <c r="M204" s="124"/>
      <c r="N204" s="125"/>
      <c r="O204" s="125"/>
      <c r="P204" s="124"/>
      <c r="Q204" s="125"/>
      <c r="R204" s="125"/>
      <c r="S204" s="124"/>
    </row>
    <row r="205" spans="1:19" ht="15" x14ac:dyDescent="0.25">
      <c r="A205" s="307" t="s">
        <v>434</v>
      </c>
      <c r="B205" s="307"/>
      <c r="C205" s="308" t="s">
        <v>435</v>
      </c>
      <c r="D205" s="307"/>
      <c r="E205" s="309"/>
      <c r="F205" s="310"/>
      <c r="G205" s="236"/>
      <c r="H205" s="125"/>
      <c r="I205" s="125"/>
      <c r="J205" s="124"/>
      <c r="K205" s="125"/>
      <c r="L205" s="125"/>
      <c r="M205" s="124"/>
      <c r="N205" s="125"/>
      <c r="O205" s="125"/>
      <c r="P205" s="124"/>
      <c r="Q205" s="125"/>
      <c r="R205" s="125"/>
      <c r="S205" s="124"/>
    </row>
    <row r="206" spans="1:19" ht="76.5" x14ac:dyDescent="0.25">
      <c r="A206" s="243" t="s">
        <v>436</v>
      </c>
      <c r="B206" s="243"/>
      <c r="C206" s="244" t="s">
        <v>437</v>
      </c>
      <c r="D206" s="243" t="s">
        <v>407</v>
      </c>
      <c r="E206" s="245">
        <v>50</v>
      </c>
      <c r="F206" s="246">
        <v>26113</v>
      </c>
      <c r="G206" s="236">
        <f t="shared" si="99"/>
        <v>1305650</v>
      </c>
      <c r="H206" s="125">
        <v>26113</v>
      </c>
      <c r="I206" s="125">
        <f t="shared" si="98"/>
        <v>1305650</v>
      </c>
      <c r="J206" s="124" t="str">
        <f t="shared" si="100"/>
        <v>OK</v>
      </c>
      <c r="K206" s="125"/>
      <c r="L206" s="125">
        <f t="shared" si="101"/>
        <v>0</v>
      </c>
      <c r="M206" s="124" t="str">
        <f t="shared" si="102"/>
        <v>OK</v>
      </c>
      <c r="N206" s="125"/>
      <c r="O206" s="125">
        <f t="shared" ref="O206:O216" si="103">ROUND($E206*N206,0)</f>
        <v>0</v>
      </c>
      <c r="P206" s="124" t="str">
        <f t="shared" ref="P206:P216" si="104">+IF(N206&lt;=$F206,"OK","NO OK")</f>
        <v>OK</v>
      </c>
      <c r="Q206" s="125"/>
      <c r="R206" s="125">
        <f t="shared" ref="R206:R216" si="105">ROUND($E206*Q206,0)</f>
        <v>0</v>
      </c>
      <c r="S206" s="124" t="str">
        <f t="shared" ref="S206:S216" si="106">+IF(Q206&lt;=$F206,"OK","NO OK")</f>
        <v>OK</v>
      </c>
    </row>
    <row r="207" spans="1:19" ht="63.75" x14ac:dyDescent="0.25">
      <c r="A207" s="243" t="s">
        <v>438</v>
      </c>
      <c r="B207" s="243"/>
      <c r="C207" s="244" t="s">
        <v>439</v>
      </c>
      <c r="D207" s="243" t="s">
        <v>402</v>
      </c>
      <c r="E207" s="245">
        <v>1</v>
      </c>
      <c r="F207" s="246">
        <v>360455</v>
      </c>
      <c r="G207" s="236">
        <f t="shared" si="99"/>
        <v>360455</v>
      </c>
      <c r="H207" s="125">
        <v>360455</v>
      </c>
      <c r="I207" s="125">
        <f t="shared" si="98"/>
        <v>360455</v>
      </c>
      <c r="J207" s="124" t="str">
        <f t="shared" si="100"/>
        <v>OK</v>
      </c>
      <c r="K207" s="125"/>
      <c r="L207" s="125">
        <f t="shared" si="101"/>
        <v>0</v>
      </c>
      <c r="M207" s="124" t="str">
        <f t="shared" si="102"/>
        <v>OK</v>
      </c>
      <c r="N207" s="125"/>
      <c r="O207" s="125">
        <f t="shared" si="103"/>
        <v>0</v>
      </c>
      <c r="P207" s="124" t="str">
        <f t="shared" si="104"/>
        <v>OK</v>
      </c>
      <c r="Q207" s="125"/>
      <c r="R207" s="125">
        <f t="shared" si="105"/>
        <v>0</v>
      </c>
      <c r="S207" s="124" t="str">
        <f t="shared" si="106"/>
        <v>OK</v>
      </c>
    </row>
    <row r="208" spans="1:19" ht="89.25" x14ac:dyDescent="0.25">
      <c r="A208" s="243" t="s">
        <v>440</v>
      </c>
      <c r="B208" s="243"/>
      <c r="C208" s="244" t="s">
        <v>441</v>
      </c>
      <c r="D208" s="243" t="s">
        <v>402</v>
      </c>
      <c r="E208" s="245">
        <v>4</v>
      </c>
      <c r="F208" s="246">
        <v>124731</v>
      </c>
      <c r="G208" s="236">
        <f t="shared" si="99"/>
        <v>498924</v>
      </c>
      <c r="H208" s="125">
        <v>124731</v>
      </c>
      <c r="I208" s="125">
        <f t="shared" si="98"/>
        <v>498924</v>
      </c>
      <c r="J208" s="124" t="str">
        <f t="shared" si="100"/>
        <v>OK</v>
      </c>
      <c r="K208" s="125"/>
      <c r="L208" s="125">
        <f t="shared" si="101"/>
        <v>0</v>
      </c>
      <c r="M208" s="124" t="str">
        <f t="shared" si="102"/>
        <v>OK</v>
      </c>
      <c r="N208" s="125"/>
      <c r="O208" s="125">
        <f t="shared" si="103"/>
        <v>0</v>
      </c>
      <c r="P208" s="124" t="str">
        <f t="shared" si="104"/>
        <v>OK</v>
      </c>
      <c r="Q208" s="125"/>
      <c r="R208" s="125">
        <f t="shared" si="105"/>
        <v>0</v>
      </c>
      <c r="S208" s="124" t="str">
        <f t="shared" si="106"/>
        <v>OK</v>
      </c>
    </row>
    <row r="209" spans="1:19" ht="114.75" x14ac:dyDescent="0.25">
      <c r="A209" s="243" t="s">
        <v>442</v>
      </c>
      <c r="B209" s="243"/>
      <c r="C209" s="244" t="s">
        <v>443</v>
      </c>
      <c r="D209" s="243" t="s">
        <v>402</v>
      </c>
      <c r="E209" s="245">
        <v>4</v>
      </c>
      <c r="F209" s="246">
        <v>146121</v>
      </c>
      <c r="G209" s="236">
        <f t="shared" si="99"/>
        <v>584484</v>
      </c>
      <c r="H209" s="125">
        <v>146121</v>
      </c>
      <c r="I209" s="125">
        <f t="shared" si="98"/>
        <v>584484</v>
      </c>
      <c r="J209" s="124" t="str">
        <f t="shared" si="100"/>
        <v>OK</v>
      </c>
      <c r="K209" s="125"/>
      <c r="L209" s="125">
        <f t="shared" si="101"/>
        <v>0</v>
      </c>
      <c r="M209" s="124" t="str">
        <f t="shared" si="102"/>
        <v>OK</v>
      </c>
      <c r="N209" s="125"/>
      <c r="O209" s="125">
        <f t="shared" si="103"/>
        <v>0</v>
      </c>
      <c r="P209" s="124" t="str">
        <f t="shared" si="104"/>
        <v>OK</v>
      </c>
      <c r="Q209" s="125"/>
      <c r="R209" s="125">
        <f t="shared" si="105"/>
        <v>0</v>
      </c>
      <c r="S209" s="124" t="str">
        <f t="shared" si="106"/>
        <v>OK</v>
      </c>
    </row>
    <row r="210" spans="1:19" ht="76.5" x14ac:dyDescent="0.25">
      <c r="A210" s="243" t="s">
        <v>444</v>
      </c>
      <c r="B210" s="243"/>
      <c r="C210" s="244" t="s">
        <v>445</v>
      </c>
      <c r="D210" s="243" t="s">
        <v>402</v>
      </c>
      <c r="E210" s="245">
        <v>1</v>
      </c>
      <c r="F210" s="246">
        <v>120907</v>
      </c>
      <c r="G210" s="236">
        <f t="shared" si="99"/>
        <v>120907</v>
      </c>
      <c r="H210" s="125">
        <v>120907</v>
      </c>
      <c r="I210" s="125">
        <f t="shared" si="98"/>
        <v>120907</v>
      </c>
      <c r="J210" s="124" t="str">
        <f t="shared" si="100"/>
        <v>OK</v>
      </c>
      <c r="K210" s="125"/>
      <c r="L210" s="125">
        <f t="shared" si="101"/>
        <v>0</v>
      </c>
      <c r="M210" s="124" t="str">
        <f t="shared" si="102"/>
        <v>OK</v>
      </c>
      <c r="N210" s="125"/>
      <c r="O210" s="125">
        <f t="shared" si="103"/>
        <v>0</v>
      </c>
      <c r="P210" s="124" t="str">
        <f t="shared" si="104"/>
        <v>OK</v>
      </c>
      <c r="Q210" s="125"/>
      <c r="R210" s="125">
        <f t="shared" si="105"/>
        <v>0</v>
      </c>
      <c r="S210" s="124" t="str">
        <f t="shared" si="106"/>
        <v>OK</v>
      </c>
    </row>
    <row r="211" spans="1:19" ht="89.25" x14ac:dyDescent="0.25">
      <c r="A211" s="243" t="s">
        <v>446</v>
      </c>
      <c r="B211" s="243"/>
      <c r="C211" s="244" t="s">
        <v>447</v>
      </c>
      <c r="D211" s="243" t="s">
        <v>402</v>
      </c>
      <c r="E211" s="245">
        <v>4</v>
      </c>
      <c r="F211" s="246">
        <v>247871</v>
      </c>
      <c r="G211" s="236">
        <f t="shared" si="99"/>
        <v>991484</v>
      </c>
      <c r="H211" s="125">
        <v>247871</v>
      </c>
      <c r="I211" s="125">
        <f t="shared" si="98"/>
        <v>991484</v>
      </c>
      <c r="J211" s="124" t="str">
        <f t="shared" si="100"/>
        <v>OK</v>
      </c>
      <c r="K211" s="125"/>
      <c r="L211" s="125">
        <f t="shared" si="101"/>
        <v>0</v>
      </c>
      <c r="M211" s="124" t="str">
        <f t="shared" si="102"/>
        <v>OK</v>
      </c>
      <c r="N211" s="125"/>
      <c r="O211" s="125">
        <f t="shared" si="103"/>
        <v>0</v>
      </c>
      <c r="P211" s="124" t="str">
        <f t="shared" si="104"/>
        <v>OK</v>
      </c>
      <c r="Q211" s="125"/>
      <c r="R211" s="125">
        <f t="shared" si="105"/>
        <v>0</v>
      </c>
      <c r="S211" s="124" t="str">
        <f t="shared" si="106"/>
        <v>OK</v>
      </c>
    </row>
    <row r="212" spans="1:19" ht="76.5" x14ac:dyDescent="0.25">
      <c r="A212" s="243" t="s">
        <v>448</v>
      </c>
      <c r="B212" s="243"/>
      <c r="C212" s="244" t="s">
        <v>449</v>
      </c>
      <c r="D212" s="243" t="s">
        <v>407</v>
      </c>
      <c r="E212" s="245">
        <v>15</v>
      </c>
      <c r="F212" s="246">
        <v>21181</v>
      </c>
      <c r="G212" s="236">
        <f t="shared" si="99"/>
        <v>317715</v>
      </c>
      <c r="H212" s="125">
        <v>21181</v>
      </c>
      <c r="I212" s="125">
        <f t="shared" si="98"/>
        <v>317715</v>
      </c>
      <c r="J212" s="124" t="str">
        <f t="shared" si="100"/>
        <v>OK</v>
      </c>
      <c r="K212" s="125"/>
      <c r="L212" s="125">
        <f t="shared" si="101"/>
        <v>0</v>
      </c>
      <c r="M212" s="124" t="str">
        <f t="shared" si="102"/>
        <v>OK</v>
      </c>
      <c r="N212" s="125"/>
      <c r="O212" s="125">
        <f t="shared" si="103"/>
        <v>0</v>
      </c>
      <c r="P212" s="124" t="str">
        <f t="shared" si="104"/>
        <v>OK</v>
      </c>
      <c r="Q212" s="125"/>
      <c r="R212" s="125">
        <f t="shared" si="105"/>
        <v>0</v>
      </c>
      <c r="S212" s="124" t="str">
        <f t="shared" si="106"/>
        <v>OK</v>
      </c>
    </row>
    <row r="213" spans="1:19" ht="15" x14ac:dyDescent="0.25">
      <c r="A213" s="243" t="s">
        <v>450</v>
      </c>
      <c r="B213" s="243"/>
      <c r="C213" s="244" t="s">
        <v>451</v>
      </c>
      <c r="D213" s="243" t="s">
        <v>402</v>
      </c>
      <c r="E213" s="245">
        <v>4</v>
      </c>
      <c r="F213" s="246">
        <v>136623</v>
      </c>
      <c r="G213" s="236">
        <f t="shared" si="99"/>
        <v>546492</v>
      </c>
      <c r="H213" s="125">
        <v>136623</v>
      </c>
      <c r="I213" s="125">
        <f t="shared" si="98"/>
        <v>546492</v>
      </c>
      <c r="J213" s="124" t="str">
        <f t="shared" si="100"/>
        <v>OK</v>
      </c>
      <c r="K213" s="125"/>
      <c r="L213" s="125">
        <f t="shared" si="101"/>
        <v>0</v>
      </c>
      <c r="M213" s="124" t="str">
        <f t="shared" si="102"/>
        <v>OK</v>
      </c>
      <c r="N213" s="125"/>
      <c r="O213" s="125">
        <f t="shared" si="103"/>
        <v>0</v>
      </c>
      <c r="P213" s="124" t="str">
        <f t="shared" si="104"/>
        <v>OK</v>
      </c>
      <c r="Q213" s="125"/>
      <c r="R213" s="125">
        <f t="shared" si="105"/>
        <v>0</v>
      </c>
      <c r="S213" s="124" t="str">
        <f t="shared" si="106"/>
        <v>OK</v>
      </c>
    </row>
    <row r="214" spans="1:19" ht="15" x14ac:dyDescent="0.25">
      <c r="A214" s="243" t="s">
        <v>452</v>
      </c>
      <c r="B214" s="243"/>
      <c r="C214" s="244" t="s">
        <v>453</v>
      </c>
      <c r="D214" s="243" t="s">
        <v>402</v>
      </c>
      <c r="E214" s="245">
        <v>2</v>
      </c>
      <c r="F214" s="246">
        <v>124184</v>
      </c>
      <c r="G214" s="236">
        <f t="shared" si="99"/>
        <v>248368</v>
      </c>
      <c r="H214" s="125">
        <v>124184</v>
      </c>
      <c r="I214" s="125">
        <f t="shared" si="98"/>
        <v>248368</v>
      </c>
      <c r="J214" s="124" t="str">
        <f t="shared" si="100"/>
        <v>OK</v>
      </c>
      <c r="K214" s="125"/>
      <c r="L214" s="125">
        <f t="shared" si="101"/>
        <v>0</v>
      </c>
      <c r="M214" s="124" t="str">
        <f t="shared" si="102"/>
        <v>OK</v>
      </c>
      <c r="N214" s="125"/>
      <c r="O214" s="125">
        <f t="shared" si="103"/>
        <v>0</v>
      </c>
      <c r="P214" s="124" t="str">
        <f t="shared" si="104"/>
        <v>OK</v>
      </c>
      <c r="Q214" s="125"/>
      <c r="R214" s="125">
        <f t="shared" si="105"/>
        <v>0</v>
      </c>
      <c r="S214" s="124" t="str">
        <f t="shared" si="106"/>
        <v>OK</v>
      </c>
    </row>
    <row r="215" spans="1:19" ht="25.5" x14ac:dyDescent="0.25">
      <c r="A215" s="243" t="s">
        <v>454</v>
      </c>
      <c r="B215" s="243"/>
      <c r="C215" s="244" t="s">
        <v>455</v>
      </c>
      <c r="D215" s="243" t="s">
        <v>402</v>
      </c>
      <c r="E215" s="245">
        <v>4</v>
      </c>
      <c r="F215" s="246">
        <v>123581</v>
      </c>
      <c r="G215" s="236">
        <f t="shared" si="99"/>
        <v>494324</v>
      </c>
      <c r="H215" s="125">
        <v>123581</v>
      </c>
      <c r="I215" s="125">
        <f t="shared" si="98"/>
        <v>494324</v>
      </c>
      <c r="J215" s="124" t="str">
        <f t="shared" si="100"/>
        <v>OK</v>
      </c>
      <c r="K215" s="125"/>
      <c r="L215" s="125">
        <f t="shared" si="101"/>
        <v>0</v>
      </c>
      <c r="M215" s="124" t="str">
        <f t="shared" si="102"/>
        <v>OK</v>
      </c>
      <c r="N215" s="125"/>
      <c r="O215" s="125">
        <f t="shared" si="103"/>
        <v>0</v>
      </c>
      <c r="P215" s="124" t="str">
        <f t="shared" si="104"/>
        <v>OK</v>
      </c>
      <c r="Q215" s="125"/>
      <c r="R215" s="125">
        <f t="shared" si="105"/>
        <v>0</v>
      </c>
      <c r="S215" s="124" t="str">
        <f t="shared" si="106"/>
        <v>OK</v>
      </c>
    </row>
    <row r="216" spans="1:19" ht="76.5" x14ac:dyDescent="0.25">
      <c r="A216" s="243" t="s">
        <v>456</v>
      </c>
      <c r="B216" s="243"/>
      <c r="C216" s="244" t="s">
        <v>457</v>
      </c>
      <c r="D216" s="243" t="s">
        <v>407</v>
      </c>
      <c r="E216" s="245">
        <v>18</v>
      </c>
      <c r="F216" s="246">
        <v>23232</v>
      </c>
      <c r="G216" s="236">
        <f t="shared" si="99"/>
        <v>418176</v>
      </c>
      <c r="H216" s="125">
        <v>23232</v>
      </c>
      <c r="I216" s="125">
        <f t="shared" si="98"/>
        <v>418176</v>
      </c>
      <c r="J216" s="124" t="str">
        <f t="shared" si="100"/>
        <v>OK</v>
      </c>
      <c r="K216" s="125"/>
      <c r="L216" s="125">
        <f t="shared" si="101"/>
        <v>0</v>
      </c>
      <c r="M216" s="124" t="str">
        <f t="shared" si="102"/>
        <v>OK</v>
      </c>
      <c r="N216" s="125"/>
      <c r="O216" s="125">
        <f t="shared" si="103"/>
        <v>0</v>
      </c>
      <c r="P216" s="124" t="str">
        <f t="shared" si="104"/>
        <v>OK</v>
      </c>
      <c r="Q216" s="125"/>
      <c r="R216" s="125">
        <f t="shared" si="105"/>
        <v>0</v>
      </c>
      <c r="S216" s="124" t="str">
        <f t="shared" si="106"/>
        <v>OK</v>
      </c>
    </row>
    <row r="217" spans="1:19" ht="15" x14ac:dyDescent="0.25">
      <c r="A217" s="307"/>
      <c r="B217" s="307"/>
      <c r="C217" s="308" t="s">
        <v>130</v>
      </c>
      <c r="D217" s="307"/>
      <c r="E217" s="309"/>
      <c r="F217" s="310"/>
      <c r="G217" s="236"/>
      <c r="H217" s="125"/>
      <c r="I217" s="125"/>
      <c r="J217" s="124"/>
      <c r="K217" s="125"/>
      <c r="L217" s="125"/>
      <c r="M217" s="124"/>
      <c r="N217" s="125"/>
      <c r="O217" s="125"/>
      <c r="P217" s="124"/>
      <c r="Q217" s="125"/>
      <c r="R217" s="125"/>
      <c r="S217" s="124"/>
    </row>
    <row r="218" spans="1:19" ht="15" x14ac:dyDescent="0.25">
      <c r="A218" s="307" t="s">
        <v>458</v>
      </c>
      <c r="B218" s="307"/>
      <c r="C218" s="308" t="s">
        <v>459</v>
      </c>
      <c r="D218" s="307"/>
      <c r="E218" s="309"/>
      <c r="F218" s="310"/>
      <c r="G218" s="236"/>
      <c r="H218" s="125"/>
      <c r="I218" s="125"/>
      <c r="J218" s="124"/>
      <c r="K218" s="125"/>
      <c r="L218" s="125"/>
      <c r="M218" s="124"/>
      <c r="N218" s="125"/>
      <c r="O218" s="125"/>
      <c r="P218" s="124"/>
      <c r="Q218" s="125"/>
      <c r="R218" s="125"/>
      <c r="S218" s="124"/>
    </row>
    <row r="219" spans="1:19" ht="89.25" x14ac:dyDescent="0.25">
      <c r="A219" s="243" t="s">
        <v>460</v>
      </c>
      <c r="B219" s="243"/>
      <c r="C219" s="244" t="s">
        <v>461</v>
      </c>
      <c r="D219" s="243" t="s">
        <v>402</v>
      </c>
      <c r="E219" s="245">
        <v>4</v>
      </c>
      <c r="F219" s="246">
        <v>20210213</v>
      </c>
      <c r="G219" s="236">
        <f t="shared" si="99"/>
        <v>80840852</v>
      </c>
      <c r="H219" s="125">
        <v>20210213</v>
      </c>
      <c r="I219" s="125">
        <f t="shared" si="98"/>
        <v>80840852</v>
      </c>
      <c r="J219" s="124" t="str">
        <f t="shared" si="100"/>
        <v>OK</v>
      </c>
      <c r="K219" s="125"/>
      <c r="L219" s="125">
        <f t="shared" si="101"/>
        <v>0</v>
      </c>
      <c r="M219" s="124" t="str">
        <f t="shared" si="102"/>
        <v>OK</v>
      </c>
      <c r="N219" s="125"/>
      <c r="O219" s="125">
        <f t="shared" ref="O219:O220" si="107">ROUND($E219*N219,0)</f>
        <v>0</v>
      </c>
      <c r="P219" s="124" t="str">
        <f t="shared" ref="P219:P220" si="108">+IF(N219&lt;=$F219,"OK","NO OK")</f>
        <v>OK</v>
      </c>
      <c r="Q219" s="125"/>
      <c r="R219" s="125">
        <f t="shared" ref="R219:R220" si="109">ROUND($E219*Q219,0)</f>
        <v>0</v>
      </c>
      <c r="S219" s="124" t="str">
        <f t="shared" ref="S219:S220" si="110">+IF(Q219&lt;=$F219,"OK","NO OK")</f>
        <v>OK</v>
      </c>
    </row>
    <row r="220" spans="1:19" ht="63.75" x14ac:dyDescent="0.25">
      <c r="A220" s="243" t="s">
        <v>462</v>
      </c>
      <c r="B220" s="243"/>
      <c r="C220" s="244" t="s">
        <v>463</v>
      </c>
      <c r="D220" s="243" t="s">
        <v>402</v>
      </c>
      <c r="E220" s="245">
        <v>15</v>
      </c>
      <c r="F220" s="246">
        <v>804250</v>
      </c>
      <c r="G220" s="236">
        <f t="shared" si="99"/>
        <v>12063750</v>
      </c>
      <c r="H220" s="125">
        <v>804250</v>
      </c>
      <c r="I220" s="125">
        <f t="shared" si="98"/>
        <v>12063750</v>
      </c>
      <c r="J220" s="124" t="str">
        <f t="shared" si="100"/>
        <v>OK</v>
      </c>
      <c r="K220" s="125"/>
      <c r="L220" s="125">
        <f t="shared" si="101"/>
        <v>0</v>
      </c>
      <c r="M220" s="124" t="str">
        <f t="shared" si="102"/>
        <v>OK</v>
      </c>
      <c r="N220" s="125"/>
      <c r="O220" s="125">
        <f t="shared" si="107"/>
        <v>0</v>
      </c>
      <c r="P220" s="124" t="str">
        <f t="shared" si="108"/>
        <v>OK</v>
      </c>
      <c r="Q220" s="125"/>
      <c r="R220" s="125">
        <f t="shared" si="109"/>
        <v>0</v>
      </c>
      <c r="S220" s="124" t="str">
        <f t="shared" si="110"/>
        <v>OK</v>
      </c>
    </row>
    <row r="221" spans="1:19" ht="15" x14ac:dyDescent="0.25">
      <c r="A221" s="307"/>
      <c r="B221" s="307"/>
      <c r="C221" s="308" t="s">
        <v>130</v>
      </c>
      <c r="D221" s="307"/>
      <c r="E221" s="309"/>
      <c r="F221" s="310"/>
      <c r="G221" s="236"/>
      <c r="H221" s="125"/>
      <c r="I221" s="125"/>
      <c r="J221" s="124"/>
      <c r="K221" s="125"/>
      <c r="L221" s="125"/>
      <c r="M221" s="124"/>
      <c r="N221" s="125"/>
      <c r="O221" s="125"/>
      <c r="P221" s="124"/>
      <c r="Q221" s="125"/>
      <c r="R221" s="125"/>
      <c r="S221" s="124"/>
    </row>
    <row r="222" spans="1:19" ht="15" x14ac:dyDescent="0.25">
      <c r="A222" s="79"/>
      <c r="B222" s="234"/>
      <c r="C222" s="126"/>
      <c r="D222" s="79"/>
      <c r="E222" s="80"/>
      <c r="F222" s="125"/>
      <c r="G222" s="125"/>
      <c r="H222" s="125"/>
      <c r="I222" s="125"/>
      <c r="J222" s="124"/>
      <c r="K222" s="125"/>
      <c r="L222" s="125"/>
      <c r="M222" s="124"/>
      <c r="N222" s="125"/>
      <c r="O222" s="125"/>
      <c r="P222" s="124"/>
      <c r="Q222" s="125"/>
      <c r="R222" s="125"/>
      <c r="S222" s="124"/>
    </row>
    <row r="223" spans="1:19" ht="25.5" x14ac:dyDescent="0.25">
      <c r="A223" s="79"/>
      <c r="B223" s="234"/>
      <c r="C223" s="144" t="s">
        <v>81</v>
      </c>
      <c r="D223" s="79"/>
      <c r="E223" s="79"/>
      <c r="F223" s="81"/>
      <c r="G223" s="145">
        <f>SUM(G8:G222)</f>
        <v>6912127335</v>
      </c>
      <c r="H223" s="81"/>
      <c r="I223" s="145">
        <f>SUM(I8:I222)</f>
        <v>6912127335</v>
      </c>
      <c r="J223" s="79"/>
      <c r="K223" s="81"/>
      <c r="L223" s="145">
        <f>SUM(L8:L222)</f>
        <v>0</v>
      </c>
      <c r="M223" s="79"/>
      <c r="N223" s="81"/>
      <c r="O223" s="145">
        <f>SUM(O8:O222)</f>
        <v>0</v>
      </c>
      <c r="P223" s="79"/>
      <c r="Q223" s="81"/>
      <c r="R223" s="145">
        <f>SUM(R8:R222)</f>
        <v>0</v>
      </c>
      <c r="S223" s="79"/>
    </row>
    <row r="224" spans="1:19" x14ac:dyDescent="0.25">
      <c r="A224" s="79"/>
      <c r="B224" s="234"/>
      <c r="C224" s="128"/>
      <c r="D224" s="79"/>
      <c r="E224" s="79"/>
      <c r="F224" s="81"/>
      <c r="G224" s="129"/>
      <c r="H224" s="81"/>
      <c r="I224" s="145"/>
      <c r="J224" s="79"/>
      <c r="K224" s="81"/>
      <c r="L224" s="145"/>
      <c r="M224" s="79"/>
      <c r="N224" s="81"/>
      <c r="O224" s="145"/>
      <c r="P224" s="79"/>
      <c r="Q224" s="81"/>
      <c r="R224" s="145"/>
      <c r="S224" s="79"/>
    </row>
    <row r="225" spans="1:19" x14ac:dyDescent="0.25">
      <c r="A225" s="79"/>
      <c r="B225" s="234"/>
      <c r="C225" s="128" t="s">
        <v>3</v>
      </c>
      <c r="D225" s="79"/>
      <c r="E225" s="79"/>
      <c r="F225" s="81"/>
      <c r="G225" s="145">
        <f>ROUND(G$223/(1+SUM(D226:D228,D230*D228)),2)</f>
        <v>5369059604.6300001</v>
      </c>
      <c r="H225" s="81"/>
      <c r="I225" s="145">
        <f>ROUND(I$223/(1+SUM(H226:H228,H230*H228)),2)</f>
        <v>5369059604.6300001</v>
      </c>
      <c r="J225" s="79"/>
      <c r="K225" s="81"/>
      <c r="L225" s="145">
        <f>ROUND(L$223/(1+SUM(K226:K228,K230*K228)),2)</f>
        <v>0</v>
      </c>
      <c r="M225" s="79"/>
      <c r="N225" s="81"/>
      <c r="O225" s="145">
        <f>ROUND(O$223/(1+SUM(N226:N228,N230*N228)),2)</f>
        <v>0</v>
      </c>
      <c r="P225" s="79"/>
      <c r="Q225" s="81"/>
      <c r="R225" s="145">
        <f>ROUND(R$223/(1+SUM(Q226:Q228,Q230*Q228)),2)</f>
        <v>0</v>
      </c>
      <c r="S225" s="79"/>
    </row>
    <row r="226" spans="1:19" x14ac:dyDescent="0.25">
      <c r="A226" s="123"/>
      <c r="B226" s="234"/>
      <c r="C226" s="130" t="s">
        <v>12</v>
      </c>
      <c r="D226" s="131">
        <v>0.19789999999999999</v>
      </c>
      <c r="E226" s="123"/>
      <c r="F226" s="127"/>
      <c r="G226" s="146">
        <f>ROUND(G$225*$D226,2)</f>
        <v>1062536895.76</v>
      </c>
      <c r="H226" s="132">
        <v>0.19789999999999999</v>
      </c>
      <c r="I226" s="146">
        <f>ROUND(I$225*H226,0)</f>
        <v>1062536896</v>
      </c>
      <c r="J226" s="123"/>
      <c r="K226" s="132">
        <v>0</v>
      </c>
      <c r="L226" s="146">
        <f>ROUND(L$225*K226,0)</f>
        <v>0</v>
      </c>
      <c r="M226" s="123"/>
      <c r="N226" s="132">
        <v>0</v>
      </c>
      <c r="O226" s="146">
        <f>ROUND(O$225*N226,0)</f>
        <v>0</v>
      </c>
      <c r="P226" s="123"/>
      <c r="Q226" s="132">
        <v>0</v>
      </c>
      <c r="R226" s="146">
        <f>ROUND(R$225*Q226,0)</f>
        <v>0</v>
      </c>
      <c r="S226" s="123"/>
    </row>
    <row r="227" spans="1:19" x14ac:dyDescent="0.25">
      <c r="A227" s="123"/>
      <c r="B227" s="234"/>
      <c r="C227" s="130" t="s">
        <v>13</v>
      </c>
      <c r="D227" s="131">
        <v>0.03</v>
      </c>
      <c r="E227" s="123"/>
      <c r="F227" s="127"/>
      <c r="G227" s="146">
        <f>ROUND(G$225*$D227,2)</f>
        <v>161071788.13999999</v>
      </c>
      <c r="H227" s="132">
        <v>0.03</v>
      </c>
      <c r="I227" s="146">
        <f>ROUND(I$225*H227,0)</f>
        <v>161071788</v>
      </c>
      <c r="J227" s="123"/>
      <c r="K227" s="132">
        <v>0</v>
      </c>
      <c r="L227" s="146">
        <f>ROUND(L$225*K227,0)</f>
        <v>0</v>
      </c>
      <c r="M227" s="123"/>
      <c r="N227" s="132">
        <v>0</v>
      </c>
      <c r="O227" s="146">
        <f>ROUND(O$225*N227,0)</f>
        <v>0</v>
      </c>
      <c r="P227" s="123"/>
      <c r="Q227" s="132">
        <v>0</v>
      </c>
      <c r="R227" s="146">
        <f>ROUND(R$225*Q227,0)</f>
        <v>0</v>
      </c>
      <c r="S227" s="123"/>
    </row>
    <row r="228" spans="1:19" x14ac:dyDescent="0.25">
      <c r="A228" s="123"/>
      <c r="B228" s="234"/>
      <c r="C228" s="130" t="s">
        <v>4</v>
      </c>
      <c r="D228" s="131">
        <v>0.05</v>
      </c>
      <c r="E228" s="123"/>
      <c r="F228" s="127"/>
      <c r="G228" s="146">
        <f>ROUND(G$225*$D228,2)</f>
        <v>268452980.23000002</v>
      </c>
      <c r="H228" s="132">
        <v>0.05</v>
      </c>
      <c r="I228" s="146">
        <f>ROUND(I$225*H228,0)</f>
        <v>268452980</v>
      </c>
      <c r="J228" s="123"/>
      <c r="K228" s="132">
        <v>0</v>
      </c>
      <c r="L228" s="146">
        <f>ROUND(L$225*K228,0)</f>
        <v>0</v>
      </c>
      <c r="M228" s="123"/>
      <c r="N228" s="132">
        <v>0</v>
      </c>
      <c r="O228" s="146">
        <f>ROUND(O$225*N228,0)</f>
        <v>0</v>
      </c>
      <c r="P228" s="123"/>
      <c r="Q228" s="132">
        <v>0</v>
      </c>
      <c r="R228" s="146">
        <f>ROUND(R$225*Q228,0)</f>
        <v>0</v>
      </c>
      <c r="S228" s="123"/>
    </row>
    <row r="229" spans="1:19" x14ac:dyDescent="0.25">
      <c r="A229" s="123"/>
      <c r="B229" s="234"/>
      <c r="C229" s="133" t="s">
        <v>5</v>
      </c>
      <c r="D229" s="134">
        <f>SUM(D226:D228)</f>
        <v>0.27789999999999998</v>
      </c>
      <c r="E229" s="123"/>
      <c r="F229" s="127"/>
      <c r="G229" s="147">
        <f>SUM(G226:G228)</f>
        <v>1492061664.1300001</v>
      </c>
      <c r="H229" s="132">
        <f>SUM(H226:H228)</f>
        <v>0.27789999999999998</v>
      </c>
      <c r="I229" s="147">
        <f>SUM(I226:I228)</f>
        <v>1492061664</v>
      </c>
      <c r="J229" s="123" t="str">
        <f>+IF(H229&lt;=$D$229,"OK","NO OK")</f>
        <v>OK</v>
      </c>
      <c r="K229" s="132">
        <f>SUM(K226:K228)</f>
        <v>0</v>
      </c>
      <c r="L229" s="147">
        <f>SUM(L226:L228)</f>
        <v>0</v>
      </c>
      <c r="M229" s="123" t="str">
        <f>+IF(K229&lt;=$D$229,"OK","NO OK")</f>
        <v>OK</v>
      </c>
      <c r="N229" s="132">
        <f>SUM(N226:N228)</f>
        <v>0</v>
      </c>
      <c r="O229" s="147">
        <f>SUM(O226:O228)</f>
        <v>0</v>
      </c>
      <c r="P229" s="123" t="str">
        <f>+IF(N229&lt;=$D$229,"OK","NO OK")</f>
        <v>OK</v>
      </c>
      <c r="Q229" s="132">
        <f>SUM(Q226:Q228)</f>
        <v>0</v>
      </c>
      <c r="R229" s="147">
        <f>SUM(R226:R228)</f>
        <v>0</v>
      </c>
      <c r="S229" s="123" t="str">
        <f>+IF(Q229&lt;=$D$229,"OK","NO OK")</f>
        <v>OK</v>
      </c>
    </row>
    <row r="230" spans="1:19" x14ac:dyDescent="0.25">
      <c r="A230" s="123"/>
      <c r="B230" s="234"/>
      <c r="C230" s="135" t="s">
        <v>6</v>
      </c>
      <c r="D230" s="136">
        <v>0.19</v>
      </c>
      <c r="E230" s="123"/>
      <c r="F230" s="127"/>
      <c r="G230" s="146">
        <f>ROUND(G225*D228*D230,2)</f>
        <v>51006066.240000002</v>
      </c>
      <c r="H230" s="132">
        <v>0.19</v>
      </c>
      <c r="I230" s="146">
        <f>ROUND(I225*H228*H230,0)</f>
        <v>51006066</v>
      </c>
      <c r="J230" s="123"/>
      <c r="K230" s="132">
        <v>0.19</v>
      </c>
      <c r="L230" s="146">
        <f>ROUND(L225*K228*K230,0)</f>
        <v>0</v>
      </c>
      <c r="M230" s="123"/>
      <c r="N230" s="132">
        <v>0.19</v>
      </c>
      <c r="O230" s="146">
        <f>ROUND(O225*N228*N230,0)</f>
        <v>0</v>
      </c>
      <c r="P230" s="123"/>
      <c r="Q230" s="132">
        <v>0.19</v>
      </c>
      <c r="R230" s="146">
        <f>ROUND(R225*Q228*Q230,0)</f>
        <v>0</v>
      </c>
      <c r="S230" s="123"/>
    </row>
    <row r="231" spans="1:19" x14ac:dyDescent="0.25">
      <c r="A231" s="123"/>
      <c r="B231" s="235"/>
      <c r="C231" s="137" t="s">
        <v>82</v>
      </c>
      <c r="D231" s="123"/>
      <c r="E231" s="138"/>
      <c r="F231" s="127"/>
      <c r="G231" s="147">
        <f>ROUND(G225+G229+G230,0)</f>
        <v>6912127335</v>
      </c>
      <c r="H231" s="139"/>
      <c r="I231" s="147">
        <f>ROUND(I225+I229+I230,0)</f>
        <v>6912127335</v>
      </c>
      <c r="J231" s="123"/>
      <c r="K231" s="139"/>
      <c r="L231" s="147">
        <f>ROUND(L225+L229+L230,0)</f>
        <v>0</v>
      </c>
      <c r="M231" s="123"/>
      <c r="N231" s="139"/>
      <c r="O231" s="147">
        <f>ROUND(O225+O229+O230,0)</f>
        <v>0</v>
      </c>
      <c r="P231" s="123"/>
      <c r="Q231" s="139"/>
      <c r="R231" s="147">
        <f>ROUND(R225+R229+R230,0)</f>
        <v>0</v>
      </c>
      <c r="S231" s="123"/>
    </row>
    <row r="232" spans="1:19" x14ac:dyDescent="0.25">
      <c r="A232" s="123"/>
      <c r="B232" s="235"/>
      <c r="C232" s="137"/>
      <c r="D232" s="123"/>
      <c r="E232" s="138"/>
      <c r="F232" s="127"/>
      <c r="G232" s="147"/>
      <c r="H232" s="139"/>
      <c r="I232" s="127"/>
      <c r="J232" s="123"/>
      <c r="K232" s="139"/>
      <c r="L232" s="127"/>
      <c r="M232" s="123"/>
      <c r="N232" s="139"/>
      <c r="O232" s="127"/>
      <c r="P232" s="123"/>
      <c r="Q232" s="139"/>
      <c r="R232" s="127"/>
      <c r="S232" s="123"/>
    </row>
    <row r="233" spans="1:19" x14ac:dyDescent="0.25">
      <c r="A233" s="123"/>
      <c r="B233" s="235"/>
      <c r="C233" s="137" t="s">
        <v>77</v>
      </c>
      <c r="D233" s="123"/>
      <c r="E233" s="138"/>
      <c r="F233" s="127"/>
      <c r="G233" s="147"/>
      <c r="H233" s="139"/>
      <c r="I233" s="127"/>
      <c r="J233" s="123"/>
      <c r="K233" s="139"/>
      <c r="L233" s="127"/>
      <c r="M233" s="123"/>
      <c r="N233" s="139"/>
      <c r="O233" s="127"/>
      <c r="P233" s="123"/>
      <c r="Q233" s="139"/>
      <c r="R233" s="127"/>
      <c r="S233" s="123"/>
    </row>
    <row r="234" spans="1:19" x14ac:dyDescent="0.25">
      <c r="A234" s="123"/>
      <c r="B234" s="235"/>
      <c r="C234" s="137" t="s">
        <v>78</v>
      </c>
      <c r="D234" s="123"/>
      <c r="E234" s="138"/>
      <c r="F234" s="127"/>
      <c r="G234" s="147">
        <v>20830936</v>
      </c>
      <c r="H234" s="139"/>
      <c r="I234" s="147">
        <v>20830936</v>
      </c>
      <c r="J234" s="123"/>
      <c r="K234" s="139"/>
      <c r="L234" s="147">
        <v>0</v>
      </c>
      <c r="M234" s="123"/>
      <c r="N234" s="139"/>
      <c r="O234" s="147">
        <v>0</v>
      </c>
      <c r="P234" s="123"/>
      <c r="Q234" s="139"/>
      <c r="R234" s="147">
        <v>0</v>
      </c>
      <c r="S234" s="123"/>
    </row>
    <row r="235" spans="1:19" x14ac:dyDescent="0.25">
      <c r="A235" s="79"/>
      <c r="B235" s="235"/>
      <c r="C235" s="137" t="s">
        <v>79</v>
      </c>
      <c r="D235" s="79"/>
      <c r="E235" s="138"/>
      <c r="F235" s="81"/>
      <c r="G235" s="145">
        <v>6203920</v>
      </c>
      <c r="H235" s="148"/>
      <c r="I235" s="147">
        <v>6203920</v>
      </c>
      <c r="J235" s="79"/>
      <c r="K235" s="148"/>
      <c r="L235" s="147">
        <v>0</v>
      </c>
      <c r="M235" s="79"/>
      <c r="N235" s="148"/>
      <c r="O235" s="147">
        <v>0</v>
      </c>
      <c r="P235" s="79"/>
      <c r="Q235" s="148"/>
      <c r="R235" s="147">
        <v>0</v>
      </c>
      <c r="S235" s="79"/>
    </row>
    <row r="236" spans="1:19" x14ac:dyDescent="0.25">
      <c r="A236" s="79"/>
      <c r="B236" s="235"/>
      <c r="C236" s="137" t="s">
        <v>464</v>
      </c>
      <c r="D236" s="312">
        <v>1.72E-2</v>
      </c>
      <c r="E236" s="138"/>
      <c r="F236" s="81"/>
      <c r="G236" s="145">
        <f>+ROUND(D236*G$225,0)</f>
        <v>92347825</v>
      </c>
      <c r="H236" s="313">
        <v>1.72E-2</v>
      </c>
      <c r="I236" s="147">
        <f>+ROUND(H236*I$225,0)</f>
        <v>92347825</v>
      </c>
      <c r="J236" s="79"/>
      <c r="K236" s="313">
        <v>1.72E-2</v>
      </c>
      <c r="L236" s="147">
        <f>+ROUND(K236*L$225,0)</f>
        <v>0</v>
      </c>
      <c r="M236" s="79"/>
      <c r="N236" s="313">
        <v>1.72E-2</v>
      </c>
      <c r="O236" s="147">
        <f>+ROUND(N236*O$225,0)</f>
        <v>0</v>
      </c>
      <c r="P236" s="79"/>
      <c r="Q236" s="313">
        <v>1.72E-2</v>
      </c>
      <c r="R236" s="147">
        <f>+ROUND(Q236*R$225,0)</f>
        <v>0</v>
      </c>
      <c r="S236" s="79"/>
    </row>
    <row r="237" spans="1:19" x14ac:dyDescent="0.25">
      <c r="A237" s="79"/>
      <c r="B237" s="235"/>
      <c r="C237" s="137" t="s">
        <v>465</v>
      </c>
      <c r="D237" s="312">
        <v>6.7799999999999996E-3</v>
      </c>
      <c r="E237" s="138"/>
      <c r="F237" s="81"/>
      <c r="G237" s="145">
        <f>+ROUND(D237*G$225,0)</f>
        <v>36402224</v>
      </c>
      <c r="H237" s="313">
        <v>6.7799999999999996E-3</v>
      </c>
      <c r="I237" s="147">
        <f>+ROUND(H237*I$225,0)</f>
        <v>36402224</v>
      </c>
      <c r="J237" s="79"/>
      <c r="K237" s="313">
        <v>6.7799999999999996E-3</v>
      </c>
      <c r="L237" s="147">
        <f>+ROUND(K237*L$225,0)</f>
        <v>0</v>
      </c>
      <c r="M237" s="79"/>
      <c r="N237" s="313">
        <v>6.7799999999999996E-3</v>
      </c>
      <c r="O237" s="147">
        <f>+ROUND(N237*O$225,0)</f>
        <v>0</v>
      </c>
      <c r="P237" s="79"/>
      <c r="Q237" s="313">
        <v>6.7799999999999996E-3</v>
      </c>
      <c r="R237" s="147">
        <f>+ROUND(Q237*R$225,0)</f>
        <v>0</v>
      </c>
      <c r="S237" s="79"/>
    </row>
    <row r="238" spans="1:19" x14ac:dyDescent="0.25">
      <c r="A238" s="123"/>
      <c r="B238" s="235"/>
      <c r="C238" s="137"/>
      <c r="D238" s="123"/>
      <c r="E238" s="138"/>
      <c r="F238" s="127"/>
      <c r="G238" s="147"/>
      <c r="H238" s="139"/>
      <c r="I238" s="146"/>
      <c r="J238" s="123"/>
      <c r="K238" s="139"/>
      <c r="L238" s="146"/>
      <c r="M238" s="123"/>
      <c r="N238" s="139"/>
      <c r="O238" s="146"/>
      <c r="P238" s="123"/>
      <c r="Q238" s="139"/>
      <c r="R238" s="146"/>
      <c r="S238" s="123"/>
    </row>
    <row r="239" spans="1:19" x14ac:dyDescent="0.25">
      <c r="A239" s="79"/>
      <c r="B239" s="235"/>
      <c r="C239" s="137" t="s">
        <v>80</v>
      </c>
      <c r="D239" s="79"/>
      <c r="E239" s="138"/>
      <c r="F239" s="81"/>
      <c r="G239" s="145">
        <f>SUM(G231:G238)</f>
        <v>7067912240</v>
      </c>
      <c r="H239" s="148"/>
      <c r="I239" s="146"/>
      <c r="J239" s="79"/>
      <c r="K239" s="148"/>
      <c r="L239" s="146"/>
      <c r="M239" s="79"/>
      <c r="N239" s="148"/>
      <c r="O239" s="146"/>
      <c r="P239" s="79"/>
      <c r="Q239" s="148"/>
      <c r="R239" s="146"/>
      <c r="S239" s="79"/>
    </row>
    <row r="240" spans="1:19" x14ac:dyDescent="0.25">
      <c r="A240" s="123"/>
      <c r="B240" s="235"/>
      <c r="C240" s="137"/>
      <c r="D240" s="123"/>
      <c r="E240" s="138"/>
      <c r="F240" s="127"/>
      <c r="G240" s="147"/>
      <c r="H240" s="139"/>
      <c r="I240" s="146"/>
      <c r="J240" s="123"/>
      <c r="K240" s="139"/>
      <c r="L240" s="146"/>
      <c r="M240" s="123"/>
      <c r="N240" s="139"/>
      <c r="O240" s="146"/>
      <c r="P240" s="123"/>
      <c r="Q240" s="139"/>
      <c r="R240" s="146"/>
      <c r="S240" s="123"/>
    </row>
    <row r="241" spans="1:19" ht="15" x14ac:dyDescent="0.25">
      <c r="A241" s="123"/>
      <c r="B241" s="234"/>
      <c r="C241" s="140" t="s">
        <v>46</v>
      </c>
      <c r="D241" s="123"/>
      <c r="E241" s="123"/>
      <c r="F241" s="123"/>
      <c r="G241" s="123"/>
      <c r="H241" s="79"/>
      <c r="I241" s="149">
        <f>SUM(I231:I240)</f>
        <v>7067912240</v>
      </c>
      <c r="J241" s="124" t="str">
        <f>+IF(I241&lt;=$G239,"OK","NO OK")</f>
        <v>OK</v>
      </c>
      <c r="K241" s="79"/>
      <c r="L241" s="149">
        <f>SUM(L231:L240)</f>
        <v>0</v>
      </c>
      <c r="M241" s="124" t="str">
        <f>+IF(L241&lt;=$G239,"OK","NO OK")</f>
        <v>OK</v>
      </c>
      <c r="N241" s="79"/>
      <c r="O241" s="149">
        <f>SUM(O231:O240)</f>
        <v>0</v>
      </c>
      <c r="P241" s="124" t="str">
        <f>+IF(O241&lt;=$G239,"OK","NO OK")</f>
        <v>OK</v>
      </c>
      <c r="Q241" s="79"/>
      <c r="R241" s="149">
        <f>SUM(R231:R240)</f>
        <v>0</v>
      </c>
      <c r="S241" s="124" t="str">
        <f>+IF(R241&lt;=$G239,"OK","NO OK")</f>
        <v>OK</v>
      </c>
    </row>
    <row r="242" spans="1:19" ht="15" x14ac:dyDescent="0.25">
      <c r="A242" s="79"/>
      <c r="B242" s="234"/>
      <c r="C242" s="141" t="s">
        <v>47</v>
      </c>
      <c r="D242" s="79"/>
      <c r="E242" s="79"/>
      <c r="F242" s="79"/>
      <c r="G242" s="79"/>
      <c r="H242" s="79"/>
      <c r="I242" s="142">
        <f>+ROUND(I241/$G239,4)</f>
        <v>1</v>
      </c>
      <c r="J242" s="124" t="str">
        <f>+IF(I242&gt;=95%,"OK","NO OK")</f>
        <v>OK</v>
      </c>
      <c r="K242" s="79"/>
      <c r="L242" s="142">
        <f>+ROUND(L241/$G239,4)</f>
        <v>0</v>
      </c>
      <c r="M242" s="124" t="str">
        <f>+IF(L242&gt;=95%,"OK","NO OK")</f>
        <v>NO OK</v>
      </c>
      <c r="N242" s="79"/>
      <c r="O242" s="142">
        <f>+ROUND(O241/$G239,4)</f>
        <v>0</v>
      </c>
      <c r="P242" s="124" t="str">
        <f>+IF(O242&gt;=95%,"OK","NO OK")</f>
        <v>NO OK</v>
      </c>
      <c r="Q242" s="79"/>
      <c r="R242" s="142">
        <f>+ROUND(R241/$G239,4)</f>
        <v>0</v>
      </c>
      <c r="S242" s="124" t="str">
        <f>+IF(R242&gt;=95%,"OK","NO OK")</f>
        <v>NO OK</v>
      </c>
    </row>
    <row r="243" spans="1:19" x14ac:dyDescent="0.25">
      <c r="A243" s="79"/>
      <c r="B243" s="234"/>
      <c r="C243" s="141" t="s">
        <v>48</v>
      </c>
      <c r="D243" s="79"/>
      <c r="E243" s="79"/>
      <c r="F243" s="79"/>
      <c r="G243" s="79"/>
      <c r="H243" s="79"/>
      <c r="I243" s="145">
        <v>7067912240</v>
      </c>
      <c r="J243" s="79"/>
      <c r="K243" s="79"/>
      <c r="L243" s="129">
        <v>0</v>
      </c>
      <c r="M243" s="79"/>
      <c r="N243" s="79"/>
      <c r="O243" s="129">
        <v>0</v>
      </c>
      <c r="P243" s="79"/>
      <c r="Q243" s="79"/>
      <c r="R243" s="129">
        <v>0</v>
      </c>
      <c r="S243" s="79"/>
    </row>
    <row r="244" spans="1:19" x14ac:dyDescent="0.25">
      <c r="A244" s="79"/>
      <c r="B244" s="234"/>
      <c r="C244" s="141" t="s">
        <v>49</v>
      </c>
      <c r="D244" s="79"/>
      <c r="E244" s="79"/>
      <c r="F244" s="79"/>
      <c r="G244" s="79"/>
      <c r="H244" s="79"/>
      <c r="I244" s="129">
        <f>+ABS(I241-I243)</f>
        <v>0</v>
      </c>
      <c r="J244" s="79"/>
      <c r="K244" s="79"/>
      <c r="L244" s="129">
        <f>+ABS(L241-L243)</f>
        <v>0</v>
      </c>
      <c r="M244" s="79"/>
      <c r="N244" s="79"/>
      <c r="O244" s="129">
        <f>+ABS(O241-O243)</f>
        <v>0</v>
      </c>
      <c r="P244" s="79"/>
      <c r="Q244" s="79"/>
      <c r="R244" s="129">
        <f>+ABS(R241-R243)</f>
        <v>0</v>
      </c>
      <c r="S244" s="79"/>
    </row>
    <row r="245" spans="1:19" ht="15" x14ac:dyDescent="0.25">
      <c r="A245" s="79"/>
      <c r="B245" s="234"/>
      <c r="C245" s="141" t="s">
        <v>50</v>
      </c>
      <c r="D245" s="79"/>
      <c r="E245" s="79"/>
      <c r="F245" s="79"/>
      <c r="G245" s="79"/>
      <c r="H245" s="79"/>
      <c r="I245" s="150">
        <f>+I244/I243</f>
        <v>0</v>
      </c>
      <c r="J245" s="143" t="str">
        <f>+IF(I245&gt;0.1%,"NO OK","OK")</f>
        <v>OK</v>
      </c>
      <c r="K245" s="79"/>
      <c r="L245" s="150" t="e">
        <f>+L244/L243</f>
        <v>#DIV/0!</v>
      </c>
      <c r="M245" s="143" t="e">
        <f>+IF(L245&gt;0.1%,"NO OK","OK")</f>
        <v>#DIV/0!</v>
      </c>
      <c r="N245" s="79"/>
      <c r="O245" s="150" t="e">
        <f>+O244/O243</f>
        <v>#DIV/0!</v>
      </c>
      <c r="P245" s="143" t="e">
        <f>+IF(O245&gt;0.1%,"NO OK","OK")</f>
        <v>#DIV/0!</v>
      </c>
      <c r="Q245" s="79"/>
      <c r="R245" s="150" t="e">
        <f>+R244/R243</f>
        <v>#DIV/0!</v>
      </c>
      <c r="S245" s="143" t="e">
        <f>+IF(R245&gt;0.1%,"NO OK","OK")</f>
        <v>#DIV/0!</v>
      </c>
    </row>
    <row r="246" spans="1:19" ht="15" x14ac:dyDescent="0.25">
      <c r="A246" s="79"/>
      <c r="B246" s="234"/>
      <c r="C246" s="141" t="s">
        <v>51</v>
      </c>
      <c r="D246" s="79"/>
      <c r="E246" s="79"/>
      <c r="F246" s="79"/>
      <c r="G246" s="79"/>
      <c r="H246" s="79"/>
      <c r="I246" s="79"/>
      <c r="J246" s="143" t="s">
        <v>15</v>
      </c>
      <c r="K246" s="79"/>
      <c r="L246" s="79"/>
      <c r="M246" s="143" t="s">
        <v>15</v>
      </c>
      <c r="N246" s="79"/>
      <c r="O246" s="79"/>
      <c r="P246" s="143" t="s">
        <v>15</v>
      </c>
      <c r="Q246" s="79"/>
      <c r="R246" s="79"/>
      <c r="S246" s="143" t="s">
        <v>15</v>
      </c>
    </row>
    <row r="247" spans="1:19" ht="15" x14ac:dyDescent="0.25">
      <c r="A247" s="79"/>
      <c r="B247" s="234"/>
      <c r="C247" s="141" t="s">
        <v>52</v>
      </c>
      <c r="D247" s="79"/>
      <c r="E247" s="79"/>
      <c r="F247" s="79"/>
      <c r="G247" s="79"/>
      <c r="H247" s="453" t="str">
        <f>+IF(J241="OK",IF(J242="OK",IF(J245="OK",IF(J246="OK",IF(J229="OK","SI","NO"),"NO"),"NO"),"NO"),"NO")</f>
        <v>SI</v>
      </c>
      <c r="I247" s="454"/>
      <c r="J247" s="455"/>
      <c r="K247" s="453" t="str">
        <f>+IF(M241="OK",IF(M242="OK",IF(M245="OK",IF(M246="OK",IF(M229="OK","SI","NO"),"NO"),"NO"),"NO"),"NO")</f>
        <v>NO</v>
      </c>
      <c r="L247" s="454"/>
      <c r="M247" s="455"/>
      <c r="N247" s="453" t="str">
        <f>+IF(P241="OK",IF(P242="OK",IF(P245="OK",IF(P246="OK",IF(P229="OK","SI","NO"),"NO"),"NO"),"NO"),"NO")</f>
        <v>NO</v>
      </c>
      <c r="O247" s="454"/>
      <c r="P247" s="455"/>
      <c r="Q247" s="453" t="str">
        <f>+IF(S241="OK",IF(S242="OK",IF(S245="OK",IF(S246="OK",IF(S229="OK","SI","NO"),"NO"),"NO"),"NO"),"NO")</f>
        <v>NO</v>
      </c>
      <c r="R247" s="454"/>
      <c r="S247" s="455"/>
    </row>
    <row r="249" spans="1:19" ht="15.75" x14ac:dyDescent="0.25">
      <c r="C249" s="31" t="s">
        <v>35</v>
      </c>
      <c r="H249" s="31"/>
      <c r="I249" s="39"/>
      <c r="J249" s="39"/>
      <c r="K249" s="31"/>
      <c r="L249" s="39"/>
      <c r="M249" s="39"/>
      <c r="N249" s="31"/>
      <c r="O249" s="39"/>
      <c r="P249" s="39"/>
      <c r="Q249" s="31"/>
      <c r="R249" s="39"/>
      <c r="S249" s="39"/>
    </row>
    <row r="250" spans="1:19" x14ac:dyDescent="0.25">
      <c r="H250" s="38"/>
      <c r="I250" s="39"/>
      <c r="J250" s="39"/>
      <c r="K250" s="38"/>
      <c r="L250" s="39"/>
      <c r="M250" s="39"/>
      <c r="N250" s="38"/>
      <c r="O250" s="39"/>
      <c r="P250" s="39"/>
      <c r="Q250" s="38"/>
      <c r="R250" s="39"/>
      <c r="S250" s="39"/>
    </row>
    <row r="251" spans="1:19" x14ac:dyDescent="0.25">
      <c r="H251" s="38"/>
      <c r="I251" s="39"/>
      <c r="J251" s="39"/>
      <c r="K251" s="38"/>
      <c r="L251" s="39"/>
      <c r="M251" s="39"/>
      <c r="N251" s="38"/>
      <c r="O251" s="39"/>
      <c r="P251" s="39"/>
      <c r="Q251" s="38"/>
      <c r="R251" s="39"/>
      <c r="S251" s="39"/>
    </row>
    <row r="252" spans="1:19" x14ac:dyDescent="0.25">
      <c r="H252" s="38"/>
      <c r="I252" s="39"/>
      <c r="J252" s="39"/>
      <c r="K252" s="38"/>
      <c r="L252" s="39"/>
      <c r="M252" s="39"/>
      <c r="N252" s="38"/>
      <c r="O252" s="39"/>
      <c r="P252" s="39"/>
      <c r="Q252" s="38"/>
      <c r="R252" s="39"/>
      <c r="S252" s="39"/>
    </row>
    <row r="253" spans="1:19" ht="15.75" x14ac:dyDescent="0.25">
      <c r="C253" s="41" t="s">
        <v>36</v>
      </c>
      <c r="D253" s="41"/>
      <c r="H253" s="41"/>
      <c r="I253" s="39"/>
      <c r="J253" s="41"/>
      <c r="K253" s="41"/>
      <c r="L253" s="39"/>
      <c r="M253" s="41"/>
      <c r="N253" s="41"/>
      <c r="O253" s="39"/>
      <c r="P253" s="41"/>
      <c r="Q253" s="41"/>
      <c r="R253" s="39"/>
      <c r="S253" s="41"/>
    </row>
    <row r="254" spans="1:19" ht="15.75" x14ac:dyDescent="0.25">
      <c r="C254" s="42" t="s">
        <v>70</v>
      </c>
      <c r="D254" s="42"/>
      <c r="H254" s="42"/>
      <c r="I254" s="39"/>
      <c r="J254" s="42"/>
      <c r="K254" s="42"/>
      <c r="L254" s="39"/>
      <c r="M254" s="42"/>
      <c r="N254" s="42"/>
      <c r="O254" s="39"/>
      <c r="P254" s="42"/>
      <c r="Q254" s="42"/>
      <c r="R254" s="39"/>
      <c r="S254" s="42"/>
    </row>
    <row r="255" spans="1:19" ht="15.75" x14ac:dyDescent="0.25">
      <c r="C255" s="42"/>
      <c r="H255" s="42"/>
      <c r="I255" s="39"/>
      <c r="J255" s="39"/>
      <c r="K255" s="42"/>
      <c r="L255" s="39"/>
      <c r="M255" s="39"/>
      <c r="N255" s="42"/>
      <c r="O255" s="39"/>
      <c r="P255" s="39"/>
      <c r="Q255" s="42"/>
      <c r="R255" s="39"/>
      <c r="S255" s="39"/>
    </row>
    <row r="256" spans="1:19" ht="15.75" x14ac:dyDescent="0.25">
      <c r="C256" s="42"/>
      <c r="H256" s="42"/>
      <c r="I256" s="43"/>
      <c r="J256" s="43"/>
      <c r="K256" s="42"/>
      <c r="L256" s="43"/>
      <c r="M256" s="43"/>
      <c r="N256" s="42"/>
      <c r="O256" s="43"/>
      <c r="P256" s="43"/>
      <c r="Q256" s="42"/>
      <c r="R256" s="43"/>
      <c r="S256" s="43"/>
    </row>
    <row r="257" spans="3:19" ht="15.75" x14ac:dyDescent="0.25">
      <c r="C257" s="42"/>
      <c r="H257" s="42"/>
      <c r="I257" s="43"/>
      <c r="J257" s="43"/>
      <c r="K257" s="42"/>
      <c r="L257" s="43"/>
      <c r="M257" s="43"/>
      <c r="N257" s="42"/>
      <c r="O257" s="43"/>
      <c r="P257" s="43"/>
      <c r="Q257" s="42"/>
      <c r="R257" s="43"/>
      <c r="S257" s="43"/>
    </row>
    <row r="258" spans="3:19" ht="15.75" x14ac:dyDescent="0.25">
      <c r="C258" s="41" t="s">
        <v>37</v>
      </c>
      <c r="D258" s="41"/>
      <c r="H258" s="41"/>
      <c r="I258" s="41"/>
      <c r="J258" s="41"/>
      <c r="K258" s="41"/>
      <c r="L258" s="41"/>
      <c r="M258" s="41"/>
      <c r="N258" s="41"/>
      <c r="O258" s="41"/>
      <c r="P258" s="41"/>
      <c r="Q258" s="41"/>
      <c r="R258" s="41"/>
      <c r="S258" s="41"/>
    </row>
    <row r="259" spans="3:19" ht="15.75" x14ac:dyDescent="0.25">
      <c r="C259" s="42" t="s">
        <v>38</v>
      </c>
      <c r="D259" s="42"/>
      <c r="H259" s="42"/>
      <c r="I259" s="43"/>
      <c r="J259" s="43"/>
      <c r="K259" s="42"/>
      <c r="L259" s="43"/>
      <c r="M259" s="43"/>
      <c r="N259" s="42"/>
      <c r="O259" s="43"/>
      <c r="P259" s="43"/>
      <c r="Q259" s="42"/>
      <c r="R259" s="43"/>
      <c r="S259" s="43"/>
    </row>
    <row r="260" spans="3:19" ht="15.75" x14ac:dyDescent="0.25">
      <c r="C260" s="42" t="s">
        <v>39</v>
      </c>
      <c r="H260" s="42"/>
      <c r="I260" s="43"/>
      <c r="J260" s="43"/>
      <c r="K260" s="42"/>
      <c r="L260" s="43"/>
      <c r="M260" s="43"/>
      <c r="N260" s="42"/>
      <c r="O260" s="43"/>
      <c r="P260" s="43"/>
      <c r="Q260" s="42"/>
      <c r="R260" s="43"/>
      <c r="S260" s="43"/>
    </row>
  </sheetData>
  <mergeCells count="25">
    <mergeCell ref="N3:P4"/>
    <mergeCell ref="N5:P5"/>
    <mergeCell ref="N6:N7"/>
    <mergeCell ref="O6:O7"/>
    <mergeCell ref="N247:P247"/>
    <mergeCell ref="A5:G5"/>
    <mergeCell ref="H5:J5"/>
    <mergeCell ref="K5:M5"/>
    <mergeCell ref="A1:G1"/>
    <mergeCell ref="A2:G2"/>
    <mergeCell ref="A3:G4"/>
    <mergeCell ref="H3:J4"/>
    <mergeCell ref="K3:M4"/>
    <mergeCell ref="H247:J247"/>
    <mergeCell ref="K247:M247"/>
    <mergeCell ref="L6:L7"/>
    <mergeCell ref="A6:G6"/>
    <mergeCell ref="H6:H7"/>
    <mergeCell ref="I6:I7"/>
    <mergeCell ref="K6:K7"/>
    <mergeCell ref="Q3:S4"/>
    <mergeCell ref="Q5:S5"/>
    <mergeCell ref="Q6:Q7"/>
    <mergeCell ref="R6:R7"/>
    <mergeCell ref="Q247:S247"/>
  </mergeCells>
  <conditionalFormatting sqref="J9 J11 J13 J15 J17 J19 J21 J23 J25 J27 J29 J31 J33 J35 J37 J39 J41 J43 J45 J47 J49 J51 J53 J55 J57 J59 J61 J63 J65 J67 J69 J71 J73 J75 J77 J79 J81 J83 J85 J87 J89 J91 J93 J95 J97 J99 J101 J103 J105 J107 J109 J111 J113 J115 J117 J119 J121 J123 J125 J127 J129 J131 J133 J135 J137 J139 J141 J143 J145 J147 J149 J151 J153 J155 J157 J159 J161 J163 J165 J167 J169 J171 J173 J175 J177 J179 J181 J183 J185 J187 J189 J191 J193 J195 J197 J199 J201 J203 J205 J207 J209 J211 J213 J215 J217 J219 J221:J222">
    <cfRule type="containsText" dxfId="35" priority="59" operator="containsText" text="NO OK">
      <formula>NOT(ISERROR(SEARCH("NO OK",J9)))</formula>
    </cfRule>
  </conditionalFormatting>
  <conditionalFormatting sqref="J245">
    <cfRule type="containsText" dxfId="34" priority="58" operator="containsText" text="NO OK">
      <formula>NOT(ISERROR(SEARCH("NO OK",J245)))</formula>
    </cfRule>
  </conditionalFormatting>
  <conditionalFormatting sqref="J241:J242">
    <cfRule type="containsText" dxfId="33" priority="57" operator="containsText" text="NO OK">
      <formula>NOT(ISERROR(SEARCH("NO OK",J241)))</formula>
    </cfRule>
  </conditionalFormatting>
  <conditionalFormatting sqref="J246">
    <cfRule type="containsText" dxfId="32" priority="56" operator="containsText" text="NO OK">
      <formula>NOT(ISERROR(SEARCH("NO OK",J246)))</formula>
    </cfRule>
  </conditionalFormatting>
  <conditionalFormatting sqref="J229">
    <cfRule type="cellIs" dxfId="31" priority="55" operator="equal">
      <formula>"NO OK"</formula>
    </cfRule>
  </conditionalFormatting>
  <conditionalFormatting sqref="H247">
    <cfRule type="containsText" dxfId="30" priority="54" operator="containsText" text="NO">
      <formula>NOT(ISERROR(SEARCH("NO",H247)))</formula>
    </cfRule>
  </conditionalFormatting>
  <conditionalFormatting sqref="M9 M11 M13 M15 M17 M19 M21 M23 M25 M27 M29 M31 M33 M35 M37 M39 M41 M43 M45 M47 M49 M51 M53 M55 M57 M59 M61 M63 M65 M67 M69 M71 M73 M75 M77 M79 M81 M83 M85 M87 M89 M91 M93 M95 M97 M99 M101 M103 M105 M107 M109 M111 M113 M115 M117 M119 M121 M123 M125 M127 M129 M131 M133 M135 M137 M139 M141 M143 M145 M147 M149 M151 M153 M155 M157 M159 M161 M163 M165 M167 M169 M171 M173 M175 M177 M179 M181 M183 M185 M187 M189 M191 M193 M195 M197 M199 M201 M203 M205 M207 M209 M211 M213 M215 M217 M219 M221:M222">
    <cfRule type="containsText" dxfId="29" priority="53" operator="containsText" text="NO OK">
      <formula>NOT(ISERROR(SEARCH("NO OK",M9)))</formula>
    </cfRule>
  </conditionalFormatting>
  <conditionalFormatting sqref="M245">
    <cfRule type="containsText" dxfId="28" priority="52" operator="containsText" text="NO OK">
      <formula>NOT(ISERROR(SEARCH("NO OK",M245)))</formula>
    </cfRule>
  </conditionalFormatting>
  <conditionalFormatting sqref="M242">
    <cfRule type="containsText" dxfId="27" priority="51" operator="containsText" text="NO OK">
      <formula>NOT(ISERROR(SEARCH("NO OK",M242)))</formula>
    </cfRule>
  </conditionalFormatting>
  <conditionalFormatting sqref="M246">
    <cfRule type="containsText" dxfId="26" priority="50" operator="containsText" text="NO OK">
      <formula>NOT(ISERROR(SEARCH("NO OK",M246)))</formula>
    </cfRule>
  </conditionalFormatting>
  <conditionalFormatting sqref="M229">
    <cfRule type="cellIs" dxfId="25" priority="49" operator="equal">
      <formula>"NO OK"</formula>
    </cfRule>
  </conditionalFormatting>
  <conditionalFormatting sqref="K247">
    <cfRule type="containsText" dxfId="24" priority="48" operator="containsText" text="NO">
      <formula>NOT(ISERROR(SEARCH("NO",K247)))</formula>
    </cfRule>
  </conditionalFormatting>
  <conditionalFormatting sqref="H247:M247">
    <cfRule type="containsText" dxfId="23" priority="41" operator="containsText" text="SI">
      <formula>NOT(ISERROR(SEARCH("SI",H247)))</formula>
    </cfRule>
  </conditionalFormatting>
  <conditionalFormatting sqref="J10 J12 J14 J16 J18 J20 J22 J24 J26 J28 J30 J32 J34 J36 J38 J40 J42 J44 J46 J48 J50 J52 J54 J56 J58 J60 J62 J64 J66 J68 J70 J72 J74 J76 J78 J80 J82 J84 J86 J88 J90 J92 J94 J96 J98 J100 J102 J104 J106 J108 J110 J112 J114 J116 J118 J120 J122 J124 J126 J128 J130 J132 J134 J136 J138 J140 J142 J144 J146 J148 J150 J152 J154 J156 J158 J160 J162 J164 J166 J168 J170 J172 J174 J176 J178 J180 J182 J184 J186 J188 J190 J192 J194 J196 J198 J200 J202 J204 J206 J208 J210 J212 J214 J216 J218 J220">
    <cfRule type="containsText" dxfId="22" priority="25" operator="containsText" text="NO OK">
      <formula>NOT(ISERROR(SEARCH("NO OK",J10)))</formula>
    </cfRule>
  </conditionalFormatting>
  <conditionalFormatting sqref="M10 M12 M14 M16 M18 M20 M22 M24 M26 M28 M30 M32 M34 M36 M38 M40 M42 M44 M46 M48 M50 M52 M54 M56 M58 M60 M62 M64 M66 M68 M70 M72 M74 M76 M78 M80 M82 M84 M86 M88 M90 M92 M94 M96 M98 M100 M102 M104 M106 M108 M110 M112 M114 M116 M118 M120 M122 M124 M126 M128 M130 M132 M134 M136 M138 M140 M142 M144 M146 M148 M150 M152 M154 M156 M158 M160 M162 M164 M166 M168 M170 M172 M174 M176 M178 M180 M182 M184 M186 M188 M190 M192 M194 M196 M198 M200 M202 M204 M206 M208 M210 M212 M214 M216 M218 M220">
    <cfRule type="containsText" dxfId="21" priority="24" operator="containsText" text="NO OK">
      <formula>NOT(ISERROR(SEARCH("NO OK",M10)))</formula>
    </cfRule>
  </conditionalFormatting>
  <conditionalFormatting sqref="M241">
    <cfRule type="containsText" dxfId="20" priority="19" operator="containsText" text="NO OK">
      <formula>NOT(ISERROR(SEARCH("NO OK",M241)))</formula>
    </cfRule>
  </conditionalFormatting>
  <conditionalFormatting sqref="P9 P11 P13 P15 P17 P19 P21 P23 P25 P27 P29 P31 P33 P35 P37 P39 P41 P43 P45 P47 P49 P51 P53 P55 P57 P59 P61 P63 P65 P67 P69 P71 P73 P75 P77 P79 P81 P83 P85 P87 P89 P91 P93 P95 P97 P99 P101 P103 P105 P107 P109 P111 P113 P115 P117 P119 P121 P123 P125 P127 P129 P131 P133 P135 P137 P139 P141 P143 P145 P147 P149 P151 P153 P155 P157 P159 P161 P163 P165 P167 P169 P171 P173 P175 P177 P179 P181 P183 P185 P187 P189 P191 P193 P195 P197 P199 P201 P203 P205 P207 P209 P211 P213 P215 P217 P219 P221:P222">
    <cfRule type="containsText" dxfId="19" priority="18" operator="containsText" text="NO OK">
      <formula>NOT(ISERROR(SEARCH("NO OK",P9)))</formula>
    </cfRule>
  </conditionalFormatting>
  <conditionalFormatting sqref="P245">
    <cfRule type="containsText" dxfId="18" priority="17" operator="containsText" text="NO OK">
      <formula>NOT(ISERROR(SEARCH("NO OK",P245)))</formula>
    </cfRule>
  </conditionalFormatting>
  <conditionalFormatting sqref="P242">
    <cfRule type="containsText" dxfId="17" priority="16" operator="containsText" text="NO OK">
      <formula>NOT(ISERROR(SEARCH("NO OK",P242)))</formula>
    </cfRule>
  </conditionalFormatting>
  <conditionalFormatting sqref="P246">
    <cfRule type="containsText" dxfId="16" priority="15" operator="containsText" text="NO OK">
      <formula>NOT(ISERROR(SEARCH("NO OK",P246)))</formula>
    </cfRule>
  </conditionalFormatting>
  <conditionalFormatting sqref="P229">
    <cfRule type="cellIs" dxfId="15" priority="14" operator="equal">
      <formula>"NO OK"</formula>
    </cfRule>
  </conditionalFormatting>
  <conditionalFormatting sqref="N247">
    <cfRule type="containsText" dxfId="14" priority="13" operator="containsText" text="NO">
      <formula>NOT(ISERROR(SEARCH("NO",N247)))</formula>
    </cfRule>
  </conditionalFormatting>
  <conditionalFormatting sqref="N247:P247">
    <cfRule type="containsText" dxfId="13" priority="12" operator="containsText" text="SI">
      <formula>NOT(ISERROR(SEARCH("SI",N247)))</formula>
    </cfRule>
  </conditionalFormatting>
  <conditionalFormatting sqref="P10 P12 P14 P16 P18 P20 P22 P24 P26 P28 P30 P32 P34 P36 P38 P40 P42 P44 P46 P48 P50 P52 P54 P56 P58 P60 P62 P64 P66 P68 P70 P72 P74 P76 P78 P80 P82 P84 P86 P88 P90 P92 P94 P96 P98 P100 P102 P104 P106 P108 P110 P112 P114 P116 P118 P120 P122 P124 P126 P128 P130 P132 P134 P136 P138 P140 P142 P144 P146 P148 P150 P152 P154 P156 P158 P160 P162 P164 P166 P168 P170 P172 P174 P176 P178 P180 P182 P184 P186 P188 P190 P192 P194 P196 P198 P200 P202 P204 P206 P208 P210 P212 P214 P216 P218 P220">
    <cfRule type="containsText" dxfId="12" priority="11" operator="containsText" text="NO OK">
      <formula>NOT(ISERROR(SEARCH("NO OK",P10)))</formula>
    </cfRule>
  </conditionalFormatting>
  <conditionalFormatting sqref="P241">
    <cfRule type="containsText" dxfId="11" priority="10" operator="containsText" text="NO OK">
      <formula>NOT(ISERROR(SEARCH("NO OK",P241)))</formula>
    </cfRule>
  </conditionalFormatting>
  <conditionalFormatting sqref="S9 S11 S13 S15 S17 S19 S21 S23 S25 S27 S29 S31 S33 S35 S37 S39 S41 S43 S45 S47 S49 S51 S53 S55 S57 S59 S61 S63 S65 S67 S69 S71 S73 S75 S77 S79 S81 S83 S85 S87 S89 S91 S93 S95 S97 S99 S101 S103 S105 S107 S109 S111 S113 S115 S117 S119 S121 S123 S125 S127 S129 S131 S133 S135 S137 S139 S141 S143 S145 S147 S149 S151 S153 S155 S157 S159 S161 S163 S165 S167 S169 S171 S173 S175 S177 S179 S181 S183 S185 S187 S189 S191 S193 S195 S197 S199 S201 S203 S205 S207 S209 S211 S213 S215 S217 S219 S221:S222">
    <cfRule type="containsText" dxfId="10" priority="9" operator="containsText" text="NO OK">
      <formula>NOT(ISERROR(SEARCH("NO OK",S9)))</formula>
    </cfRule>
  </conditionalFormatting>
  <conditionalFormatting sqref="S245">
    <cfRule type="containsText" dxfId="9" priority="8" operator="containsText" text="NO OK">
      <formula>NOT(ISERROR(SEARCH("NO OK",S245)))</formula>
    </cfRule>
  </conditionalFormatting>
  <conditionalFormatting sqref="S242">
    <cfRule type="containsText" dxfId="8" priority="7" operator="containsText" text="NO OK">
      <formula>NOT(ISERROR(SEARCH("NO OK",S242)))</formula>
    </cfRule>
  </conditionalFormatting>
  <conditionalFormatting sqref="S246">
    <cfRule type="containsText" dxfId="7" priority="6" operator="containsText" text="NO OK">
      <formula>NOT(ISERROR(SEARCH("NO OK",S246)))</formula>
    </cfRule>
  </conditionalFormatting>
  <conditionalFormatting sqref="S229">
    <cfRule type="cellIs" dxfId="6" priority="5" operator="equal">
      <formula>"NO OK"</formula>
    </cfRule>
  </conditionalFormatting>
  <conditionalFormatting sqref="Q247">
    <cfRule type="containsText" dxfId="5" priority="4" operator="containsText" text="NO">
      <formula>NOT(ISERROR(SEARCH("NO",Q247)))</formula>
    </cfRule>
  </conditionalFormatting>
  <conditionalFormatting sqref="Q247:S247">
    <cfRule type="containsText" dxfId="4" priority="3" operator="containsText" text="SI">
      <formula>NOT(ISERROR(SEARCH("SI",Q247)))</formula>
    </cfRule>
  </conditionalFormatting>
  <conditionalFormatting sqref="S10 S12 S14 S16 S18 S20 S22 S24 S26 S28 S30 S32 S34 S36 S38 S40 S42 S44 S46 S48 S50 S52 S54 S56 S58 S60 S62 S64 S66 S68 S70 S72 S74 S76 S78 S80 S82 S84 S86 S88 S90 S92 S94 S96 S98 S100 S102 S104 S106 S108 S110 S112 S114 S116 S118 S120 S122 S124 S126 S128 S130 S132 S134 S136 S138 S140 S142 S144 S146 S148 S150 S152 S154 S156 S158 S160 S162 S164 S166 S168 S170 S172 S174 S176 S178 S180 S182 S184 S186 S188 S190 S192 S194 S196 S198 S200 S202 S204 S206 S208 S210 S212 S214 S216 S218 S220">
    <cfRule type="containsText" dxfId="3" priority="2" operator="containsText" text="NO OK">
      <formula>NOT(ISERROR(SEARCH("NO OK",S10)))</formula>
    </cfRule>
  </conditionalFormatting>
  <conditionalFormatting sqref="S241">
    <cfRule type="containsText" dxfId="2" priority="1" operator="containsText" text="NO OK">
      <formula>NOT(ISERROR(SEARCH("NO OK",S241)))</formula>
    </cfRule>
  </conditionalFormatting>
  <pageMargins left="0.31496062992125984" right="0.11811023622047245" top="0.19685039370078741" bottom="0.35433070866141736" header="0.31496062992125984" footer="0.31496062992125984"/>
  <pageSetup scale="75"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2"/>
  <sheetViews>
    <sheetView workbookViewId="0">
      <selection activeCell="I249" sqref="I249"/>
    </sheetView>
  </sheetViews>
  <sheetFormatPr baseColWidth="10" defaultRowHeight="15" x14ac:dyDescent="0.25"/>
  <cols>
    <col min="1" max="1" width="47.28515625" customWidth="1"/>
    <col min="2" max="4" width="20.7109375" customWidth="1"/>
  </cols>
  <sheetData>
    <row r="1" spans="1:4" x14ac:dyDescent="0.25">
      <c r="A1" s="450" t="s">
        <v>14</v>
      </c>
      <c r="B1" s="460"/>
      <c r="C1" s="450"/>
      <c r="D1" s="450"/>
    </row>
    <row r="2" spans="1:4" x14ac:dyDescent="0.25">
      <c r="A2" s="450" t="s">
        <v>42</v>
      </c>
      <c r="B2" s="460"/>
      <c r="C2" s="450"/>
      <c r="D2" s="450"/>
    </row>
    <row r="3" spans="1:4" x14ac:dyDescent="0.25">
      <c r="A3" s="458" t="str">
        <f>+'VERIFICACIÓN TÉCNICA'!A7</f>
        <v>OBJETO: OBRA PARA ADECUACIONES FÍSICAS PARA EL FORTALECIMIENTO DE LA INFRAESTRUCTURA TECNOLÓGICA DE LA UNIVERSIDAD DEL CAUCA.</v>
      </c>
      <c r="B3" s="459"/>
      <c r="C3" s="458"/>
      <c r="D3" s="458"/>
    </row>
    <row r="4" spans="1:4" x14ac:dyDescent="0.25">
      <c r="A4" s="461"/>
      <c r="B4" s="461"/>
      <c r="C4" s="461"/>
      <c r="D4" s="461"/>
    </row>
    <row r="5" spans="1:4" x14ac:dyDescent="0.25">
      <c r="A5" s="458"/>
      <c r="B5" s="459"/>
      <c r="C5" s="458"/>
      <c r="D5" s="458"/>
    </row>
    <row r="7" spans="1:4" ht="30" x14ac:dyDescent="0.25">
      <c r="A7" s="319" t="s">
        <v>30</v>
      </c>
      <c r="B7" s="318" t="s">
        <v>96</v>
      </c>
      <c r="C7" s="318" t="s">
        <v>97</v>
      </c>
      <c r="D7" s="318" t="s">
        <v>98</v>
      </c>
    </row>
    <row r="8" spans="1:4" x14ac:dyDescent="0.25">
      <c r="A8" s="316" t="s">
        <v>466</v>
      </c>
      <c r="B8" s="317" t="s">
        <v>111</v>
      </c>
      <c r="C8" s="317" t="s">
        <v>74</v>
      </c>
      <c r="D8" s="317" t="s">
        <v>74</v>
      </c>
    </row>
    <row r="9" spans="1:4" x14ac:dyDescent="0.25">
      <c r="A9" s="316" t="s">
        <v>467</v>
      </c>
      <c r="B9" s="317" t="s">
        <v>111</v>
      </c>
      <c r="C9" s="317" t="s">
        <v>111</v>
      </c>
      <c r="D9" s="317" t="s">
        <v>111</v>
      </c>
    </row>
    <row r="10" spans="1:4" x14ac:dyDescent="0.25">
      <c r="A10" s="316" t="s">
        <v>468</v>
      </c>
      <c r="B10" s="317" t="s">
        <v>111</v>
      </c>
      <c r="C10" s="317" t="s">
        <v>74</v>
      </c>
      <c r="D10" s="317" t="s">
        <v>74</v>
      </c>
    </row>
    <row r="11" spans="1:4" x14ac:dyDescent="0.25">
      <c r="B11" s="315"/>
      <c r="C11" s="315"/>
      <c r="D11" s="315"/>
    </row>
    <row r="12" spans="1:4" x14ac:dyDescent="0.25">
      <c r="A12" s="316" t="s">
        <v>469</v>
      </c>
      <c r="B12" s="317" t="s">
        <v>111</v>
      </c>
      <c r="C12" s="317" t="s">
        <v>74</v>
      </c>
      <c r="D12" s="317" t="s">
        <v>74</v>
      </c>
    </row>
  </sheetData>
  <mergeCells count="3">
    <mergeCell ref="A1:D1"/>
    <mergeCell ref="A2:D2"/>
    <mergeCell ref="A3:D5"/>
  </mergeCells>
  <conditionalFormatting sqref="B8:D12">
    <cfRule type="cellIs" dxfId="1" priority="1" operator="equal">
      <formula>"NO HABIL"</formula>
    </cfRule>
    <cfRule type="cellIs" dxfId="0" priority="2" operator="equal">
      <formula>"HABIL"</formula>
    </cfRule>
  </conditionalFormatting>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ACTA DE APERTURA</vt:lpstr>
      <vt:lpstr>VERIFICACIÓN JURÍDICA</vt:lpstr>
      <vt:lpstr>VERIFICACIÓN FINANCIERA</vt:lpstr>
      <vt:lpstr>VERIFICACIÓN TÉCNICA</vt:lpstr>
      <vt:lpstr>VTE</vt:lpstr>
      <vt:lpstr>CALIFICACION</vt:lpstr>
      <vt:lpstr>CORREC. ARITM. GENERAL</vt:lpstr>
      <vt:lpstr>HABILITANTES</vt:lpstr>
      <vt:lpstr>CALIFICACION!Área_de_impresión</vt:lpstr>
      <vt:lpstr>'VERIFICACIÓN TÉCNICA'!Área_de_impresión</vt:lpstr>
      <vt:lpstr>VTE!Área_de_impresión</vt:lpstr>
      <vt:lpstr>'VERIFICACIÓN TÉCNICA'!formula</vt:lpstr>
      <vt:lpstr>CALIFICACION!Títulos_a_imprimir</vt:lpstr>
      <vt:lpstr>'VERIFICACIÓN TÉCNICA'!Títulos_a_imprimir</vt:lpstr>
      <vt:lpstr>VTE!Títulos_a_imprimir</vt:lpstr>
    </vt:vector>
  </TitlesOfParts>
  <Company>AmSavS Creation´s 2008</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AmSavS</dc:creator>
  <cp:lastModifiedBy>SAS2020</cp:lastModifiedBy>
  <cp:lastPrinted>2020-05-26T15:55:44Z</cp:lastPrinted>
  <dcterms:created xsi:type="dcterms:W3CDTF">2009-02-06T14:59:26Z</dcterms:created>
  <dcterms:modified xsi:type="dcterms:W3CDTF">2020-11-12T15:39:25Z</dcterms:modified>
</cp:coreProperties>
</file>